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90" windowWidth="10470" windowHeight="6795"/>
  </bookViews>
  <sheets>
    <sheet name="Cover Page" sheetId="25" r:id="rId1"/>
    <sheet name="Revision History" sheetId="21" r:id="rId2"/>
    <sheet name="General Information" sheetId="29" r:id="rId3"/>
    <sheet name="Product Information" sheetId="41" r:id="rId4"/>
    <sheet name="Test Description" sheetId="42" r:id="rId5"/>
    <sheet name="ErP Lot 3 NB Test Template" sheetId="44" r:id="rId6"/>
    <sheet name="ErP Lot 3 NB Declaration" sheetId="40" r:id="rId7"/>
  </sheets>
  <calcPr calcId="145621"/>
</workbook>
</file>

<file path=xl/calcChain.xml><?xml version="1.0" encoding="utf-8"?>
<calcChain xmlns="http://schemas.openxmlformats.org/spreadsheetml/2006/main">
  <c r="B32" i="44" l="1"/>
  <c r="B55" i="40" l="1"/>
  <c r="D8" i="40"/>
  <c r="D4" i="40"/>
  <c r="I2" i="40"/>
  <c r="B53" i="44"/>
  <c r="G10" i="40" s="1"/>
  <c r="B2" i="41"/>
  <c r="G11" i="40" l="1"/>
  <c r="B21" i="44"/>
  <c r="B62" i="40" s="1"/>
  <c r="G30" i="40"/>
  <c r="G28" i="40"/>
  <c r="G27" i="40"/>
  <c r="J25" i="40"/>
  <c r="H25" i="40"/>
  <c r="F25" i="40"/>
  <c r="D25" i="40"/>
  <c r="B25" i="40"/>
  <c r="J24" i="40"/>
  <c r="H24" i="40"/>
  <c r="F24" i="40"/>
  <c r="D24" i="40"/>
  <c r="B24" i="40"/>
  <c r="H21" i="40"/>
  <c r="F21" i="40"/>
  <c r="D21" i="40"/>
  <c r="B21" i="40"/>
  <c r="H20" i="40"/>
  <c r="F20" i="40"/>
  <c r="D20" i="40"/>
  <c r="B20" i="40"/>
  <c r="H17" i="40" l="1"/>
  <c r="F17" i="40"/>
  <c r="H16" i="40"/>
  <c r="F16" i="40"/>
  <c r="H15" i="40"/>
  <c r="F15" i="40"/>
  <c r="H14" i="40"/>
  <c r="F14" i="40"/>
  <c r="D17" i="40"/>
  <c r="D16" i="40"/>
  <c r="D15" i="40"/>
  <c r="D14" i="40"/>
  <c r="H13" i="40"/>
  <c r="F13" i="40"/>
  <c r="D13" i="40"/>
  <c r="E34" i="44"/>
  <c r="E36" i="44"/>
  <c r="E37" i="44"/>
  <c r="E38" i="44" s="1"/>
  <c r="E51" i="44" s="1"/>
  <c r="E40" i="44"/>
  <c r="E42" i="44"/>
  <c r="E53" i="44" l="1"/>
  <c r="I11" i="40" l="1"/>
  <c r="I10" i="40"/>
  <c r="C53" i="44"/>
  <c r="H10" i="40" l="1"/>
  <c r="H11" i="40"/>
  <c r="B37" i="44"/>
  <c r="C37" i="44"/>
  <c r="D9" i="40" l="1"/>
  <c r="D12" i="40" l="1"/>
  <c r="D5" i="40" l="1"/>
  <c r="B50" i="44"/>
  <c r="C42" i="44" l="1"/>
  <c r="B42" i="44"/>
  <c r="B36" i="44"/>
  <c r="B38" i="44"/>
  <c r="C38" i="44"/>
  <c r="C40" i="44"/>
  <c r="B40" i="44"/>
  <c r="C36" i="44"/>
  <c r="C34" i="44"/>
  <c r="B34" i="44"/>
  <c r="C32" i="44"/>
  <c r="F12" i="40" s="1"/>
  <c r="E32" i="44"/>
  <c r="E50" i="44" l="1"/>
  <c r="E52" i="44" s="1"/>
  <c r="H12" i="40"/>
  <c r="H5" i="40"/>
  <c r="B51" i="44"/>
  <c r="B52" i="44" s="1"/>
  <c r="C51" i="44"/>
  <c r="C50" i="44"/>
  <c r="F5" i="40"/>
  <c r="B35" i="41"/>
  <c r="B3" i="41"/>
  <c r="C52" i="44" l="1"/>
  <c r="D7" i="40" l="1"/>
  <c r="D6" i="40"/>
</calcChain>
</file>

<file path=xl/comments1.xml><?xml version="1.0" encoding="utf-8"?>
<comments xmlns="http://schemas.openxmlformats.org/spreadsheetml/2006/main">
  <authors>
    <author>rannylo(羅義航)</author>
  </authors>
  <commentList>
    <comment ref="H8"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sz val="9"/>
            <color indexed="81"/>
            <rFont val="細明體"/>
            <family val="3"/>
            <charset val="136"/>
          </rPr>
          <t>請使用下拉選單</t>
        </r>
        <r>
          <rPr>
            <sz val="9"/>
            <color indexed="81"/>
            <rFont val="Tahoma"/>
            <family val="2"/>
          </rPr>
          <t>,</t>
        </r>
        <r>
          <rPr>
            <sz val="9"/>
            <color indexed="81"/>
            <rFont val="細明體"/>
            <family val="3"/>
            <charset val="136"/>
          </rPr>
          <t>選擇所申請的產品別</t>
        </r>
        <r>
          <rPr>
            <sz val="9"/>
            <color indexed="81"/>
            <rFont val="Tahoma"/>
            <family val="2"/>
          </rPr>
          <t xml:space="preserve">.
</t>
        </r>
      </text>
    </comment>
  </commentList>
</comments>
</file>

<file path=xl/comments2.xml><?xml version="1.0" encoding="utf-8"?>
<comments xmlns="http://schemas.openxmlformats.org/spreadsheetml/2006/main">
  <authors>
    <author>rannylo(羅義航)</author>
  </authors>
  <commentList>
    <comment ref="B4"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b/>
            <sz val="9"/>
            <color indexed="81"/>
            <rFont val="細明體"/>
            <family val="3"/>
            <charset val="136"/>
          </rPr>
          <t>請確認該產品申請用途是家用或商用</t>
        </r>
        <r>
          <rPr>
            <b/>
            <sz val="9"/>
            <color indexed="81"/>
            <rFont val="Tahoma"/>
            <family val="2"/>
          </rPr>
          <t>.</t>
        </r>
      </text>
    </comment>
  </commentList>
</comments>
</file>

<file path=xl/sharedStrings.xml><?xml version="1.0" encoding="utf-8"?>
<sst xmlns="http://schemas.openxmlformats.org/spreadsheetml/2006/main" count="344" uniqueCount="303">
  <si>
    <t>Brand / Logo</t>
    <phoneticPr fontId="3" type="noConversion"/>
  </si>
  <si>
    <t>Address</t>
    <phoneticPr fontId="3" type="noConversion"/>
  </si>
  <si>
    <t>Phone</t>
    <phoneticPr fontId="3" type="noConversion"/>
  </si>
  <si>
    <t>+886-2-3234-5478</t>
    <phoneticPr fontId="3" type="noConversion"/>
  </si>
  <si>
    <t>No.69, Lide St., Zhonghe Dist., New Taipei City 235, Taiwan R.O.C.</t>
    <phoneticPr fontId="3" type="noConversion"/>
  </si>
  <si>
    <t>Revision History</t>
    <phoneticPr fontId="3" type="noConversion"/>
  </si>
  <si>
    <t>Proprietary Note:
The information contained in this document is confidential and proprietary to MSI. The document or the information it contains is NOT to be used, reproduced or disclosed outside of MSI without written permission of MSI.</t>
    <phoneticPr fontId="2" type="noConversion"/>
  </si>
  <si>
    <t>Release Date</t>
    <phoneticPr fontId="2" type="noConversion"/>
  </si>
  <si>
    <t>Micro-Star INT’L CO., LTD.
Design Quality Assurance Dept.</t>
    <phoneticPr fontId="2" type="noConversion"/>
  </si>
  <si>
    <t>Company name</t>
    <phoneticPr fontId="3" type="noConversion"/>
  </si>
  <si>
    <t>Micro-Star International Company Limited</t>
    <phoneticPr fontId="3" type="noConversion"/>
  </si>
  <si>
    <t>+886-2-3234-5599</t>
    <phoneticPr fontId="3" type="noConversion"/>
  </si>
  <si>
    <t>Fax</t>
    <phoneticPr fontId="3" type="noConversion"/>
  </si>
  <si>
    <t>Web</t>
    <phoneticPr fontId="3" type="noConversion"/>
  </si>
  <si>
    <t>www.msi.com</t>
    <phoneticPr fontId="3" type="noConversion"/>
  </si>
  <si>
    <t>Product descriptions</t>
    <phoneticPr fontId="3" type="noConversion"/>
  </si>
  <si>
    <t>Product photos / pictures of appearance</t>
    <phoneticPr fontId="3" type="noConversion"/>
  </si>
  <si>
    <r>
      <t>Title/</t>
    </r>
    <r>
      <rPr>
        <sz val="12"/>
        <color indexed="8"/>
        <rFont val="細明體"/>
        <family val="3"/>
        <charset val="136"/>
      </rPr>
      <t>職稱</t>
    </r>
    <phoneticPr fontId="3" type="noConversion"/>
  </si>
  <si>
    <t>BIOS / Firmware Version</t>
    <phoneticPr fontId="3" type="noConversion"/>
  </si>
  <si>
    <t>Operation system</t>
    <phoneticPr fontId="3" type="noConversion"/>
  </si>
  <si>
    <r>
      <t>Name/</t>
    </r>
    <r>
      <rPr>
        <sz val="12"/>
        <color indexed="8"/>
        <rFont val="新細明體"/>
        <family val="1"/>
        <charset val="136"/>
      </rPr>
      <t>姓名</t>
    </r>
    <phoneticPr fontId="2" type="noConversion"/>
  </si>
  <si>
    <r>
      <t>Date/</t>
    </r>
    <r>
      <rPr>
        <sz val="12"/>
        <color indexed="8"/>
        <rFont val="新細明體"/>
        <family val="1"/>
        <charset val="136"/>
      </rPr>
      <t>發行</t>
    </r>
    <r>
      <rPr>
        <sz val="12"/>
        <color indexed="8"/>
        <rFont val="新細明體"/>
        <family val="1"/>
        <charset val="136"/>
      </rPr>
      <t>日期</t>
    </r>
    <phoneticPr fontId="2" type="noConversion"/>
  </si>
  <si>
    <t>Tester</t>
    <phoneticPr fontId="3" type="noConversion"/>
  </si>
  <si>
    <t>Reviewer</t>
    <phoneticPr fontId="3" type="noConversion"/>
  </si>
  <si>
    <t>Category</t>
    <phoneticPr fontId="3" type="noConversion"/>
  </si>
  <si>
    <t>A</t>
    <phoneticPr fontId="3" type="noConversion"/>
  </si>
  <si>
    <t>B</t>
    <phoneticPr fontId="3" type="noConversion"/>
  </si>
  <si>
    <t>C</t>
    <phoneticPr fontId="3" type="noConversion"/>
  </si>
  <si>
    <t>Toff</t>
  </si>
  <si>
    <t>Tsleep</t>
  </si>
  <si>
    <t>Tidle</t>
  </si>
  <si>
    <t>Power Consumptions</t>
    <phoneticPr fontId="3" type="noConversion"/>
  </si>
  <si>
    <t>Sleep Mode / WOL On</t>
    <phoneticPr fontId="3" type="noConversion"/>
  </si>
  <si>
    <t>Sleep Mode / WOL Off</t>
    <phoneticPr fontId="3" type="noConversion"/>
  </si>
  <si>
    <t>Off Mode / WOL On</t>
    <phoneticPr fontId="3" type="noConversion"/>
  </si>
  <si>
    <t>Lowest Power State</t>
    <phoneticPr fontId="3" type="noConversion"/>
  </si>
  <si>
    <t>Watts</t>
    <phoneticPr fontId="3" type="noConversion"/>
  </si>
  <si>
    <t>Motherboard / Version</t>
    <phoneticPr fontId="3" type="noConversion"/>
  </si>
  <si>
    <t>Select</t>
  </si>
  <si>
    <t>Processor Model</t>
    <phoneticPr fontId="3" type="noConversion"/>
  </si>
  <si>
    <t>Memory #1 / GB</t>
    <phoneticPr fontId="3" type="noConversion"/>
  </si>
  <si>
    <t>Memory #2 / GB</t>
    <phoneticPr fontId="3" type="noConversion"/>
  </si>
  <si>
    <t>Graphics</t>
    <phoneticPr fontId="3" type="noConversion"/>
  </si>
  <si>
    <t>Off Mode / WOL Off</t>
    <phoneticPr fontId="3" type="noConversion"/>
  </si>
  <si>
    <t>C(exempt)</t>
    <phoneticPr fontId="3" type="noConversion"/>
  </si>
  <si>
    <t>Product Type</t>
    <phoneticPr fontId="2" type="noConversion"/>
  </si>
  <si>
    <t>DUNS No.</t>
    <phoneticPr fontId="3" type="noConversion"/>
  </si>
  <si>
    <t>65-603-7512</t>
    <phoneticPr fontId="3" type="noConversion"/>
  </si>
  <si>
    <t>Scope of testing</t>
    <phoneticPr fontId="3" type="noConversion"/>
  </si>
  <si>
    <t>Test Equipment</t>
    <phoneticPr fontId="3" type="noConversion"/>
  </si>
  <si>
    <t>COMMISSION REGULATION (EU) No 617/2013 of 26 June 2013 
implementing Directive 2009/125/EC of the European Parliament and of the Council with regard to ecodesign requirements for computers and computer servers</t>
    <phoneticPr fontId="3" type="noConversion"/>
  </si>
  <si>
    <t>WOL enabled in "Off" Mode</t>
    <phoneticPr fontId="3" type="noConversion"/>
  </si>
  <si>
    <t>WOL enabled in "Sleep" Mode</t>
    <phoneticPr fontId="3" type="noConversion"/>
  </si>
  <si>
    <t>Product Size (L * W * H , mm)</t>
    <phoneticPr fontId="3" type="noConversion"/>
  </si>
  <si>
    <t>Test procedure</t>
    <phoneticPr fontId="3" type="noConversion"/>
  </si>
  <si>
    <t>The Notebook Computer battery/ies cannot be accessed and replaced by a non-professional user?</t>
    <phoneticPr fontId="3" type="noConversion"/>
  </si>
  <si>
    <r>
      <t xml:space="preserve">Energy–Related Products Directive 2009/125/EC of 21 October 2009
( Recasts and supersedes 2005/32/EC )
</t>
    </r>
    <r>
      <rPr>
        <sz val="16"/>
        <color indexed="8"/>
        <rFont val="Arial"/>
        <family val="2"/>
      </rPr>
      <t xml:space="preserve">COMMISSION REGULATION (EU) No 617/2013 of 26 June 2013
implementing Directive 2009/125/EC of the European Parliament and of the Council with regard to ecodesign requirements for computers and computer servers
</t>
    </r>
    <r>
      <rPr>
        <sz val="12"/>
        <color indexed="8"/>
        <rFont val="Arial"/>
        <family val="2"/>
      </rPr>
      <t>(The ecodesign requirements for computers and computer servers test report)</t>
    </r>
    <phoneticPr fontId="2" type="noConversion"/>
  </si>
  <si>
    <t>for products with an integrated display containing mercury, the total content of mercury as (mg):</t>
    <phoneticPr fontId="3" type="noConversion"/>
  </si>
  <si>
    <r>
      <t>Product weight</t>
    </r>
    <r>
      <rPr>
        <b/>
        <sz val="10"/>
        <color indexed="8"/>
        <rFont val="微軟正黑體"/>
        <family val="2"/>
        <charset val="136"/>
      </rPr>
      <t xml:space="preserve"> (Kg)
(including packaging)</t>
    </r>
    <phoneticPr fontId="3" type="noConversion"/>
  </si>
  <si>
    <t>Product Category</t>
    <phoneticPr fontId="3" type="noConversion"/>
  </si>
  <si>
    <t>Brief Description of change</t>
  </si>
  <si>
    <t>Reviser</t>
    <phoneticPr fontId="3" type="noConversion"/>
  </si>
  <si>
    <t>Revision, 
Date,</t>
    <phoneticPr fontId="3" type="noConversion"/>
  </si>
  <si>
    <t>This document is the initial version.</t>
    <phoneticPr fontId="3" type="noConversion"/>
  </si>
  <si>
    <t>Ranny</t>
    <phoneticPr fontId="3" type="noConversion"/>
  </si>
  <si>
    <t>A , 2014.07.15</t>
    <phoneticPr fontId="3" type="noConversion"/>
  </si>
  <si>
    <t>DATE OF DECLARATION:</t>
    <phoneticPr fontId="3" type="noConversion"/>
  </si>
  <si>
    <t>7.1.1 (a)</t>
    <phoneticPr fontId="3" type="noConversion"/>
  </si>
  <si>
    <t>Product Type</t>
    <phoneticPr fontId="3" type="noConversion"/>
  </si>
  <si>
    <t>7.1.1 (b)</t>
    <phoneticPr fontId="3" type="noConversion"/>
  </si>
  <si>
    <t>Manufacturer</t>
    <phoneticPr fontId="3" type="noConversion"/>
  </si>
  <si>
    <t>Address</t>
    <phoneticPr fontId="3" type="noConversion"/>
  </si>
  <si>
    <t>7.1.1 (C)</t>
    <phoneticPr fontId="3" type="noConversion"/>
  </si>
  <si>
    <t>Model Name</t>
    <phoneticPr fontId="3" type="noConversion"/>
  </si>
  <si>
    <t>7.1.1 (d)</t>
    <phoneticPr fontId="3" type="noConversion"/>
  </si>
  <si>
    <t>Year of Manufacture</t>
    <phoneticPr fontId="3" type="noConversion"/>
  </si>
  <si>
    <t>7.1.1 (e)</t>
    <phoneticPr fontId="3" type="noConversion"/>
  </si>
  <si>
    <t>7.1.1 (f)</t>
    <phoneticPr fontId="3" type="noConversion"/>
  </si>
  <si>
    <t>Power demand</t>
    <phoneticPr fontId="3" type="noConversion"/>
  </si>
  <si>
    <t>7.1.1 (g)</t>
    <phoneticPr fontId="3" type="noConversion"/>
  </si>
  <si>
    <t>7.1.1 (h)</t>
    <phoneticPr fontId="3" type="noConversion"/>
  </si>
  <si>
    <t>7.1.1 (i)</t>
    <phoneticPr fontId="3" type="noConversion"/>
  </si>
  <si>
    <t>7.1.1 (j)</t>
    <phoneticPr fontId="3" type="noConversion"/>
  </si>
  <si>
    <t>7.1.1 (k)</t>
    <phoneticPr fontId="3" type="noConversion"/>
  </si>
  <si>
    <t>7.1.1 (l)</t>
    <phoneticPr fontId="3" type="noConversion"/>
  </si>
  <si>
    <t>7.1.1 (m)</t>
    <phoneticPr fontId="3" type="noConversion"/>
  </si>
  <si>
    <t>Noise levels (the declared A-weighted sound power level) of the computer (Bels / dB)</t>
    <phoneticPr fontId="3" type="noConversion"/>
  </si>
  <si>
    <t>7.1.1 (n)</t>
    <phoneticPr fontId="3" type="noConversion"/>
  </si>
  <si>
    <t>Idle Mode</t>
    <phoneticPr fontId="3" type="noConversion"/>
  </si>
  <si>
    <t>The minimum number of loading cycles</t>
    <phoneticPr fontId="3" type="noConversion"/>
  </si>
  <si>
    <t>7.1.1 (o)</t>
    <phoneticPr fontId="3" type="noConversion"/>
  </si>
  <si>
    <t>The minimum number of loading cycles that the batteries can withstand (applies only to notebook computers)</t>
    <phoneticPr fontId="3" type="noConversion"/>
  </si>
  <si>
    <t>The measurement methodology (used to determine information mentioned in points (e) to (o))</t>
    <phoneticPr fontId="3" type="noConversion"/>
  </si>
  <si>
    <t>7.1.1 (p)</t>
    <phoneticPr fontId="3" type="noConversion"/>
  </si>
  <si>
    <t>7.1.1 (e) ~ (k)</t>
    <phoneticPr fontId="3" type="noConversion"/>
  </si>
  <si>
    <t>Generalized Test Protocol for Calculating the Energy Efficiency of Internal Ac-Dc and Dc-Dc Power Supplies Revision 6.6</t>
    <phoneticPr fontId="3" type="noConversion"/>
  </si>
  <si>
    <t>EN 50563:2011 - External a.c. - d.c. and a.c. - a.c. power supplies – Determination of no-load power and average efficiency of active modes</t>
    <phoneticPr fontId="3" type="noConversion"/>
  </si>
  <si>
    <t>7.1.1 (n) &amp; (o)</t>
    <phoneticPr fontId="3" type="noConversion"/>
  </si>
  <si>
    <t>ISO-7779: Acoustics-Measurement of airborne noise emitted by information technology and telecommunications equipment</t>
    <phoneticPr fontId="3" type="noConversion"/>
  </si>
  <si>
    <t>Sequence of steps for achieving a stable condition with respect to power demand</t>
    <phoneticPr fontId="3" type="noConversion"/>
  </si>
  <si>
    <t>7.1.1 (q)</t>
    <phoneticPr fontId="3" type="noConversion"/>
  </si>
  <si>
    <t>Description of how sleep and/or off mode was selected or programmed</t>
    <phoneticPr fontId="3" type="noConversion"/>
  </si>
  <si>
    <t>7.1.1 (r)</t>
    <phoneticPr fontId="3" type="noConversion"/>
  </si>
  <si>
    <t>Sequence of events required to reach the mode where the equipment automatically changes to sleep and/or off mode</t>
    <phoneticPr fontId="3" type="noConversion"/>
  </si>
  <si>
    <t>7.1.1 (s)</t>
    <phoneticPr fontId="3" type="noConversion"/>
  </si>
  <si>
    <t>The power management function allow the system automatically switching from idle mode to display sleep mode , then system sleep mode will be active after a period of user inactivity.</t>
    <phoneticPr fontId="3" type="noConversion"/>
  </si>
  <si>
    <t>The duration of idle state condition before the computer automatically reaches sleep mode, or another condition which does not exceed the applicable power demand requirements for sleep mode</t>
    <phoneticPr fontId="3" type="noConversion"/>
  </si>
  <si>
    <t>7.1.1 (t)</t>
    <phoneticPr fontId="3" type="noConversion"/>
  </si>
  <si>
    <t>The system for a period no user or network activity (up to 30 minutes).</t>
    <phoneticPr fontId="3" type="noConversion"/>
  </si>
  <si>
    <t>The length of time after a period of user inactivity in which the computer automatically reaches a power mode that has a lower power demand requirement than sleep mode</t>
    <phoneticPr fontId="3" type="noConversion"/>
  </si>
  <si>
    <t>7.1.1 (u)</t>
    <phoneticPr fontId="3" type="noConversion"/>
  </si>
  <si>
    <t>The length of time before the display sleep mode is set to activate after user inactivity</t>
    <phoneticPr fontId="3" type="noConversion"/>
  </si>
  <si>
    <t>7.1.1 (v)</t>
    <phoneticPr fontId="3" type="noConversion"/>
  </si>
  <si>
    <t>The system for a period no user or network activity (up to 10 minutes).</t>
    <phoneticPr fontId="3" type="noConversion"/>
  </si>
  <si>
    <t>User information on the energy-saving potential of power management functionality</t>
    <phoneticPr fontId="3" type="noConversion"/>
  </si>
  <si>
    <t>7.1.1 (w)</t>
    <phoneticPr fontId="3" type="noConversion"/>
  </si>
  <si>
    <t>You can save money by activating power management features.
You can help reduce power usage and other side effects (e.g. Greenhouse Gas and Carbon Reduction)
The power management benefit you can also reference : http://www.energystar.gov/index.cfm?c=power_mgt.pr_power_mgt_low_carbon_join</t>
    <phoneticPr fontId="3" type="noConversion"/>
  </si>
  <si>
    <t>User information on how to enable the power management functionality</t>
    <phoneticPr fontId="3" type="noConversion"/>
  </si>
  <si>
    <t>7.1.1 (x)</t>
    <phoneticPr fontId="3" type="noConversion"/>
  </si>
  <si>
    <t>User information described in user manual of power management.</t>
    <phoneticPr fontId="3" type="noConversion"/>
  </si>
  <si>
    <t>For products with an integrated display containing mercury, the total content of mercury</t>
    <phoneticPr fontId="3" type="noConversion"/>
  </si>
  <si>
    <t>7.1.1 (y)</t>
    <phoneticPr fontId="3" type="noConversion"/>
  </si>
  <si>
    <t>Mercury Total Content (mg)</t>
    <phoneticPr fontId="3" type="noConversion"/>
  </si>
  <si>
    <t>Test parameters for measurements: 
— test voltage in V and frequency in Hz
— total harmonic distortion of the electricity supply system
— information and documentation on the instrumentation, set-up and circuits used for electrical testing</t>
    <phoneticPr fontId="3" type="noConversion"/>
  </si>
  <si>
    <t>7.1.1 (z)</t>
    <phoneticPr fontId="3" type="noConversion"/>
  </si>
  <si>
    <t>Test voltage &amp; Frequency</t>
    <phoneticPr fontId="3" type="noConversion"/>
  </si>
  <si>
    <t>230 Vac / 50Hz</t>
    <phoneticPr fontId="3" type="noConversion"/>
  </si>
  <si>
    <t>Total harmonic distortion (THD)</t>
    <phoneticPr fontId="3" type="noConversion"/>
  </si>
  <si>
    <t>&lt;2%</t>
    <phoneticPr fontId="3" type="noConversion"/>
  </si>
  <si>
    <t>NB
Only</t>
    <phoneticPr fontId="3" type="noConversion"/>
  </si>
  <si>
    <t>A notebook computer is operated by battery/ies that cannot be accessed and replaced by a non-professional user?</t>
    <phoneticPr fontId="3" type="noConversion"/>
  </si>
  <si>
    <t>Is the battery/ies can be user replaceable</t>
    <phoneticPr fontId="3" type="noConversion"/>
  </si>
  <si>
    <t xml:space="preserve">                              COMMISSION REGULATION (EU) No 617/2013
                             Product Environmental Technical Documentation Declaration
                          (Notebook computer , Tablet or Slate computer)</t>
    <phoneticPr fontId="3" type="noConversion"/>
  </si>
  <si>
    <r>
      <t>PCs with UMA graphics
E</t>
    </r>
    <r>
      <rPr>
        <b/>
        <sz val="6"/>
        <color theme="1"/>
        <rFont val="Arial"/>
        <family val="2"/>
      </rPr>
      <t>TEC</t>
    </r>
    <r>
      <rPr>
        <b/>
        <sz val="10"/>
        <color theme="1"/>
        <rFont val="Arial"/>
        <family val="2"/>
      </rPr>
      <t xml:space="preserve"> value (kWh) and capability adjustments applied when UMA Graphics is On.</t>
    </r>
    <phoneticPr fontId="3" type="noConversion"/>
  </si>
  <si>
    <r>
      <t>PCs with discrete graphics
E</t>
    </r>
    <r>
      <rPr>
        <b/>
        <sz val="6"/>
        <color theme="1"/>
        <rFont val="Arial"/>
        <family val="2"/>
      </rPr>
      <t>TEC</t>
    </r>
    <r>
      <rPr>
        <b/>
        <sz val="10"/>
        <color theme="1"/>
        <rFont val="Arial"/>
        <family val="2"/>
      </rPr>
      <t xml:space="preserve"> value (kWh) and capability adjustments applied when all discrete graphics cards (dGfx) are enabled</t>
    </r>
    <phoneticPr fontId="3" type="noConversion"/>
  </si>
  <si>
    <t>Add. &amp; Mod. tech. information &amp; Lot 3 declaration.</t>
    <phoneticPr fontId="3" type="noConversion"/>
  </si>
  <si>
    <t>Graphics function selection</t>
    <phoneticPr fontId="3" type="noConversion"/>
  </si>
  <si>
    <t>10% Load</t>
    <phoneticPr fontId="3" type="noConversion"/>
  </si>
  <si>
    <t>20 % Load</t>
    <phoneticPr fontId="3" type="noConversion"/>
  </si>
  <si>
    <t>50 % Load</t>
    <phoneticPr fontId="3" type="noConversion"/>
  </si>
  <si>
    <t>100 % Load</t>
    <phoneticPr fontId="3" type="noConversion"/>
  </si>
  <si>
    <t>External power supply efficiency</t>
    <phoneticPr fontId="3" type="noConversion"/>
  </si>
  <si>
    <t>Internal power supply efficiency (%)</t>
    <phoneticPr fontId="3" type="noConversion"/>
  </si>
  <si>
    <t>25 % Load (%)</t>
    <phoneticPr fontId="3" type="noConversion"/>
  </si>
  <si>
    <t>50 % Load (%)</t>
    <phoneticPr fontId="3" type="noConversion"/>
  </si>
  <si>
    <t>75 % Load (%)</t>
    <phoneticPr fontId="3" type="noConversion"/>
  </si>
  <si>
    <t>100 % Load (%)</t>
    <phoneticPr fontId="3" type="noConversion"/>
  </si>
  <si>
    <t>0 % Load (Watts)</t>
    <phoneticPr fontId="3" type="noConversion"/>
  </si>
  <si>
    <t>Operation Mode</t>
    <phoneticPr fontId="3" type="noConversion"/>
  </si>
  <si>
    <t>Power meter : Chroma 66202 Digital
AC power source : Chroma 6530 Programmable
Test Fixture: Chroma A662003 Measurement</t>
    <phoneticPr fontId="3" type="noConversion"/>
  </si>
  <si>
    <t>B , 2014.08.19</t>
    <phoneticPr fontId="3" type="noConversion"/>
  </si>
  <si>
    <r>
      <t xml:space="preserve">                              COMMISSION REGULATION (EU) No 617/2013
                             Product Environmental Technical Documentation Declaration
                        (Notebook computer</t>
    </r>
    <r>
      <rPr>
        <b/>
        <sz val="12"/>
        <rFont val="微軟正黑體"/>
        <family val="2"/>
        <charset val="136"/>
      </rPr>
      <t>、</t>
    </r>
    <r>
      <rPr>
        <b/>
        <sz val="12"/>
        <rFont val="Arial"/>
        <family val="2"/>
      </rPr>
      <t>Tablet computer</t>
    </r>
    <r>
      <rPr>
        <b/>
        <sz val="12"/>
        <rFont val="微軟正黑體"/>
        <family val="2"/>
        <charset val="136"/>
      </rPr>
      <t>、</t>
    </r>
    <r>
      <rPr>
        <b/>
        <sz val="12"/>
        <rFont val="Arial"/>
        <family val="2"/>
      </rPr>
      <t>Slate computer and Mobile thin client)</t>
    </r>
    <phoneticPr fontId="3" type="noConversion"/>
  </si>
  <si>
    <t>"Notebook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t>
    <phoneticPr fontId="3" type="noConversion"/>
  </si>
  <si>
    <t>Notebook computer</t>
    <phoneticPr fontId="3" type="noConversion"/>
  </si>
  <si>
    <t>Tablet computer</t>
    <phoneticPr fontId="3" type="noConversion"/>
  </si>
  <si>
    <t>Slate computer</t>
    <phoneticPr fontId="3" type="noConversion"/>
  </si>
  <si>
    <t>Mobile thin client</t>
    <phoneticPr fontId="3" type="noConversion"/>
  </si>
  <si>
    <t>"Tablet computer" means a product which is a type of notebook computer that includes both an attached touch-sensitive display and an attached physical keyboard.</t>
    <phoneticPr fontId="3" type="noConversion"/>
  </si>
  <si>
    <t>"Slate computer" means a type of notebook computer that includes an integrated touch-sensitive display but does not have a permanently attached physical keyboard.</t>
    <phoneticPr fontId="3" type="noConversion"/>
  </si>
  <si>
    <t>"Mobile thin client" means a type of notebook computer that relies on a connection to remote computing resources (e.g. computer server, remote workstation) to obtain primary functionality and has no rotational storage media integral to the product.</t>
    <phoneticPr fontId="3" type="noConversion"/>
  </si>
  <si>
    <t>B1, 2014.10.15</t>
    <phoneticPr fontId="3" type="noConversion"/>
  </si>
  <si>
    <t>Ranny</t>
    <phoneticPr fontId="3" type="noConversion"/>
  </si>
  <si>
    <t>Mod. Test Report C/E/G 88 &amp; 89 + Declaration L7</t>
    <phoneticPr fontId="3" type="noConversion"/>
  </si>
  <si>
    <t>B2 , 2015.05.26</t>
    <phoneticPr fontId="3" type="noConversion"/>
  </si>
  <si>
    <t>Ranny</t>
    <phoneticPr fontId="3" type="noConversion"/>
  </si>
  <si>
    <t>Updated Method of substance test reference to EN 62623:2013.</t>
    <phoneticPr fontId="3" type="noConversion"/>
  </si>
  <si>
    <t>Test information including required instrumentation, setup etc. as below list is detailed in :
(For System)
EN 62623:2013 - Desktop and notebook computers Measurement of energy consumption
(Internal Power Supply)
Generalized Test Protocol for Calculating the Energy Efficiency of Internal Ac-Dc and Dc-Dc Power Supplies Revision 6.6
(External Power Supply)
EN 50563:2011 - External a.c. - d.c. and a.c. - a.c. power supplies – Determination of no-load power and average efficiency of active modes</t>
    <phoneticPr fontId="3" type="noConversion"/>
  </si>
  <si>
    <t>Refer to the Test Setup section of the EN62623:2013 standard.</t>
    <phoneticPr fontId="3" type="noConversion"/>
  </si>
  <si>
    <t>The display sleep mode set to activate within 10 minutes of user inactivity.
The off mode shall be set to activate within 30 minutes of user inactivity. 
The sleep and/or off mode was selected or be programmed by operating system power management function. (e.g. Windows series , Android , Linux...)</t>
    <phoneticPr fontId="3" type="noConversion"/>
  </si>
  <si>
    <t>Memory #3 / GB</t>
    <phoneticPr fontId="3" type="noConversion"/>
  </si>
  <si>
    <t>Memory #4 / GB</t>
    <phoneticPr fontId="3" type="noConversion"/>
  </si>
  <si>
    <t>Power Rating(s)-Input V/A</t>
    <phoneticPr fontId="3" type="noConversion"/>
  </si>
  <si>
    <t>Power Supply Model Name</t>
    <phoneticPr fontId="3" type="noConversion"/>
  </si>
  <si>
    <t>Model Name / Marketing Name</t>
    <phoneticPr fontId="2" type="noConversion"/>
  </si>
  <si>
    <t>Model Name / Marketing Name</t>
    <phoneticPr fontId="3" type="noConversion"/>
  </si>
  <si>
    <t>Product type</t>
    <phoneticPr fontId="3" type="noConversion"/>
  </si>
  <si>
    <t>Intended use</t>
    <phoneticPr fontId="3" type="noConversion"/>
  </si>
  <si>
    <t>The year of manufacture</t>
    <phoneticPr fontId="3" type="noConversion"/>
  </si>
  <si>
    <t>Internal power supply efficiency</t>
    <phoneticPr fontId="3" type="noConversion"/>
  </si>
  <si>
    <t>External power supply efficiency</t>
    <phoneticPr fontId="3" type="noConversion"/>
  </si>
  <si>
    <t>10% load
(%)</t>
    <phoneticPr fontId="3" type="noConversion"/>
  </si>
  <si>
    <t>20% load
(%)</t>
    <phoneticPr fontId="3" type="noConversion"/>
  </si>
  <si>
    <t>50% load
(%)</t>
    <phoneticPr fontId="3" type="noConversion"/>
  </si>
  <si>
    <t>100% load
(%)</t>
    <phoneticPr fontId="3" type="noConversion"/>
  </si>
  <si>
    <t>0% load 
(Watts)</t>
    <phoneticPr fontId="3" type="noConversion"/>
  </si>
  <si>
    <t>25% load
(%)</t>
    <phoneticPr fontId="3" type="noConversion"/>
  </si>
  <si>
    <t>75% load
(%)</t>
    <phoneticPr fontId="3" type="noConversion"/>
  </si>
  <si>
    <t xml:space="preserve"> External power supply efficiency 
(Average of Efficiency)</t>
    <phoneticPr fontId="3" type="noConversion"/>
  </si>
  <si>
    <t>Battery-RTC Model No.</t>
    <phoneticPr fontId="3" type="noConversion"/>
  </si>
  <si>
    <t>Battery Set-Model Name</t>
    <phoneticPr fontId="3" type="noConversion"/>
  </si>
  <si>
    <r>
      <t>The minimum number of loading cycles that the batteries can withstand (</t>
    </r>
    <r>
      <rPr>
        <b/>
        <sz val="10"/>
        <color rgb="FFFF0000"/>
        <rFont val="微軟正黑體"/>
        <family val="2"/>
        <charset val="136"/>
      </rPr>
      <t>applies only to notebook computers</t>
    </r>
    <r>
      <rPr>
        <b/>
        <sz val="10"/>
        <rFont val="微軟正黑體"/>
        <family val="2"/>
        <charset val="136"/>
      </rPr>
      <t>)</t>
    </r>
    <phoneticPr fontId="3" type="noConversion"/>
  </si>
  <si>
    <t>Viewable diagonal screen size (inches)</t>
    <phoneticPr fontId="3" type="noConversion"/>
  </si>
  <si>
    <t>Company Information</t>
    <phoneticPr fontId="3" type="noConversion"/>
  </si>
  <si>
    <t>Product Information</t>
    <phoneticPr fontId="3" type="noConversion"/>
  </si>
  <si>
    <t>Power Consumption Test Information</t>
    <phoneticPr fontId="3" type="noConversion"/>
  </si>
  <si>
    <t>Acoustic Test Information</t>
    <phoneticPr fontId="3" type="noConversion"/>
  </si>
  <si>
    <t>Reference Spec.</t>
    <phoneticPr fontId="3" type="noConversion"/>
  </si>
  <si>
    <t>ISO-7779: 1999(E) / Acoustics-Measurement of airborne noise emitted by information technology and telecommunications equipment
ECMA-74: 6th Edition / Measurement of airborne noise emitted by information technology and telecommunications equipment
ISO-9296: 1988(E) / Acoustics-Declared noise emission values of computer and business equipment
ISO 3745: 1977(E) / Acoustics-Determination of sound power levels of noise sources-Precision methods for anechoic and semi-anechoic rooms</t>
    <phoneticPr fontId="3" type="noConversion"/>
  </si>
  <si>
    <t>1, Before test, warm up the system at least 30min, and let the fan control function is workable.
2, Placed the UUT into the center of the acoustic chamber.
3, Measure the UUT dimension and the surface of measurement.
4, Calibrate the standard microphone.
5, Place the microphone to the proper position as below figure.
6, Leave the system to warm up 30min again.
7, Leave no body in the chamber room, turn off the light and close the door.
8, Perform the test items in accordance with the test specification.
9, Leave the system at Idle mode for 20 seconds and record the value.
10, Change the system to Operating mode to run HDD random access for 20 seconds and record the value.</t>
    <phoneticPr fontId="3" type="noConversion"/>
  </si>
  <si>
    <t>Test procedure</t>
    <phoneticPr fontId="3" type="noConversion"/>
  </si>
  <si>
    <t>Those not meeting category B,  or C.</t>
    <phoneticPr fontId="3" type="noConversion"/>
  </si>
  <si>
    <t>The notebook computer with at least one discrete graphics card.</t>
    <phoneticPr fontId="3" type="noConversion"/>
  </si>
  <si>
    <t>(a) a minimum of four physical cores in the central processing unit (CPU); and
(b) discrete graphics card(s) (dGfx) providing total frame buffer bandwidths above 225 GB/s; and
(c) a minimum 16GB of system memory.</t>
    <phoneticPr fontId="3" type="noConversion"/>
  </si>
  <si>
    <t>(a) a minimum two physical cores in the CPU; and
(b) a minimum two gigabytes (GB) of system memory; and
(c) a discrete graphics card (dGfx) meeting the G3 (with FB Data Width &gt; 128-bit), G4, G5, G6 or G7 classification;</t>
    <phoneticPr fontId="3" type="noConversion"/>
  </si>
  <si>
    <t>Description</t>
    <phoneticPr fontId="3" type="noConversion"/>
  </si>
  <si>
    <t>TEC Mode Weighting</t>
    <phoneticPr fontId="3" type="noConversion"/>
  </si>
  <si>
    <t>TEC formula</t>
    <phoneticPr fontId="3" type="noConversion"/>
  </si>
  <si>
    <t xml:space="preserve"> Notebook computer 、Tablet 、Slate and Mobile Thin Client</t>
    <phoneticPr fontId="3" type="noConversion"/>
  </si>
  <si>
    <t xml:space="preserve">Input Test Voltage </t>
    <phoneticPr fontId="3" type="noConversion"/>
  </si>
  <si>
    <t>230 Vac</t>
    <phoneticPr fontId="3" type="noConversion"/>
  </si>
  <si>
    <t>50 (HZ)</t>
    <phoneticPr fontId="3" type="noConversion"/>
  </si>
  <si>
    <t>Input Test Frequency</t>
    <phoneticPr fontId="3" type="noConversion"/>
  </si>
  <si>
    <t>Categorization of Notebook computer (Including Tablet computer、Slate computer and Mobile Thin Client)</t>
    <phoneticPr fontId="3" type="noConversion"/>
  </si>
  <si>
    <t>Test reference</t>
    <phoneticPr fontId="3" type="noConversion"/>
  </si>
  <si>
    <t>External Power Supply Efficiency</t>
    <phoneticPr fontId="3" type="noConversion"/>
  </si>
  <si>
    <t>Category Checker</t>
    <phoneticPr fontId="3" type="noConversion"/>
  </si>
  <si>
    <t>Memory Adj.</t>
    <phoneticPr fontId="3" type="noConversion"/>
  </si>
  <si>
    <t>Internal Storage Device #1 Model Name\Capacity</t>
    <phoneticPr fontId="3" type="noConversion"/>
  </si>
  <si>
    <t>Internal Storage Device #2 Model Name\Capacity</t>
    <phoneticPr fontId="3" type="noConversion"/>
  </si>
  <si>
    <t>Internal Storage Device #3 Model Name\Capacity</t>
    <phoneticPr fontId="3" type="noConversion"/>
  </si>
  <si>
    <t>Internal Storage Device #4 Model Name\Capacity</t>
    <phoneticPr fontId="3" type="noConversion"/>
  </si>
  <si>
    <t>Internal storage device quantity</t>
    <phoneticPr fontId="3" type="noConversion"/>
  </si>
  <si>
    <t>The declared A-weighted sound power level</t>
    <phoneticPr fontId="3" type="noConversion"/>
  </si>
  <si>
    <t>Idle Mode</t>
    <phoneticPr fontId="3" type="noConversion"/>
  </si>
  <si>
    <t>Operation Mode</t>
    <phoneticPr fontId="3" type="noConversion"/>
  </si>
  <si>
    <t>1st Discrete Graphics Card</t>
    <phoneticPr fontId="3" type="noConversion"/>
  </si>
  <si>
    <t>1st Discrete Graphics Card Adj.</t>
    <phoneticPr fontId="3" type="noConversion"/>
  </si>
  <si>
    <t>2nd Discrete Graphics Card</t>
    <phoneticPr fontId="3" type="noConversion"/>
  </si>
  <si>
    <t>2nd Discrete Graphics Card Adj.</t>
    <phoneticPr fontId="3" type="noConversion"/>
  </si>
  <si>
    <t>Internal Television Tuner Card quantity</t>
    <phoneticPr fontId="3" type="noConversion"/>
  </si>
  <si>
    <t>Internal Television Tuner Card Adj.</t>
    <phoneticPr fontId="3" type="noConversion"/>
  </si>
  <si>
    <t>Unit</t>
    <phoneticPr fontId="3" type="noConversion"/>
  </si>
  <si>
    <t>Watts</t>
    <phoneticPr fontId="3" type="noConversion"/>
  </si>
  <si>
    <t>Lowest Power State</t>
    <phoneticPr fontId="3" type="noConversion"/>
  </si>
  <si>
    <t>Poff WOL Disabled</t>
    <phoneticPr fontId="3" type="noConversion"/>
  </si>
  <si>
    <t>Poff WOL Enabled</t>
    <phoneticPr fontId="3" type="noConversion"/>
  </si>
  <si>
    <t>Psleep WOL Disabled</t>
    <phoneticPr fontId="3" type="noConversion"/>
  </si>
  <si>
    <t>Psleep WOL Enabled</t>
    <phoneticPr fontId="3" type="noConversion"/>
  </si>
  <si>
    <t>ErP Lot 3 Power Consumption Test Result</t>
    <phoneticPr fontId="3" type="noConversion"/>
  </si>
  <si>
    <t>GHz</t>
    <phoneticPr fontId="3" type="noConversion"/>
  </si>
  <si>
    <t>GB/s</t>
    <phoneticPr fontId="3" type="noConversion"/>
  </si>
  <si>
    <t>GB</t>
    <phoneticPr fontId="3" type="noConversion"/>
  </si>
  <si>
    <t>Processor Speed</t>
    <phoneticPr fontId="3" type="noConversion"/>
  </si>
  <si>
    <t>Total Install Memory</t>
    <phoneticPr fontId="3" type="noConversion"/>
  </si>
  <si>
    <t>Base Etec
(kWh/year)</t>
    <phoneticPr fontId="3" type="noConversion"/>
  </si>
  <si>
    <t>ErP Lot 3 Test Result (kWh/year)</t>
    <phoneticPr fontId="3" type="noConversion"/>
  </si>
  <si>
    <t>Revision: C</t>
    <phoneticPr fontId="2" type="noConversion"/>
  </si>
  <si>
    <t>C , 2015.08.28</t>
    <phoneticPr fontId="3" type="noConversion"/>
  </si>
  <si>
    <t>Ranny</t>
    <phoneticPr fontId="3" type="noConversion"/>
  </si>
  <si>
    <t>Mod. Sheet formula for ErP Stage II</t>
    <phoneticPr fontId="3" type="noConversion"/>
  </si>
  <si>
    <t>Plong_idle (Display Off)</t>
    <phoneticPr fontId="3" type="noConversion"/>
  </si>
  <si>
    <t>Processor Cores</t>
    <phoneticPr fontId="3" type="noConversion"/>
  </si>
  <si>
    <t>Sleep Mode w/WOL</t>
    <phoneticPr fontId="3" type="noConversion"/>
  </si>
  <si>
    <t>Sleep Mode wo/WOL</t>
    <phoneticPr fontId="3" type="noConversion"/>
  </si>
  <si>
    <t>Off Mode w/WOL</t>
    <phoneticPr fontId="3" type="noConversion"/>
  </si>
  <si>
    <t>Off Mode wo/WOL</t>
    <phoneticPr fontId="3" type="noConversion"/>
  </si>
  <si>
    <t>EN 62623:2013 - Desktop and notebook computers Measurement of energy consumption</t>
    <phoneticPr fontId="3" type="noConversion"/>
  </si>
  <si>
    <t>EN 62623:2013 - Desktop and notebook computers Measurement of energy consumption</t>
    <phoneticPr fontId="3" type="noConversion"/>
  </si>
  <si>
    <t>Idle state</t>
    <phoneticPr fontId="3" type="noConversion"/>
  </si>
  <si>
    <t>(kWh/year)</t>
    <phoneticPr fontId="3" type="noConversion"/>
  </si>
  <si>
    <t>Base Etec</t>
    <phoneticPr fontId="3" type="noConversion"/>
  </si>
  <si>
    <t>The capability adjustments Etec</t>
    <phoneticPr fontId="3" type="noConversion"/>
  </si>
  <si>
    <t>Total Max Etec</t>
    <phoneticPr fontId="3" type="noConversion"/>
  </si>
  <si>
    <t>Test Set Up
(Reference EN 62623:2013 test set up)</t>
    <phoneticPr fontId="3" type="noConversion"/>
  </si>
  <si>
    <t>The image source : EN 62623:2013</t>
    <phoneticPr fontId="3" type="noConversion"/>
  </si>
  <si>
    <r>
      <t xml:space="preserve">Discrete graphics card(s) </t>
    </r>
    <r>
      <rPr>
        <b/>
        <sz val="10"/>
        <color rgb="FFFF0000"/>
        <rFont val="微軟正黑體"/>
        <family val="2"/>
        <charset val="136"/>
      </rPr>
      <t>total</t>
    </r>
    <r>
      <rPr>
        <b/>
        <sz val="10"/>
        <rFont val="微軟正黑體"/>
        <family val="2"/>
        <charset val="136"/>
      </rPr>
      <t xml:space="preserve"> frame buffer bandwidths</t>
    </r>
    <phoneticPr fontId="3" type="noConversion"/>
  </si>
  <si>
    <t>Internal storage device Adj.</t>
    <phoneticPr fontId="3" type="noConversion"/>
  </si>
  <si>
    <t>Total Harmonic Distortion (THDv)</t>
    <phoneticPr fontId="3" type="noConversion"/>
  </si>
  <si>
    <t>Intended used at home/school /office.</t>
  </si>
  <si>
    <t xml:space="preserve">CR-1220W/ Li Battery </t>
    <phoneticPr fontId="3" type="noConversion"/>
  </si>
  <si>
    <t>N/A</t>
  </si>
  <si>
    <t>8GB</t>
    <phoneticPr fontId="3" type="noConversion"/>
  </si>
  <si>
    <t>To measure the off mode / Lowest Power State :
– place the EUT in off mode ;
– set the meter to begin accumulating true power values at an interval of one or more readings per second;
To measure long idle mode:
– switch on the EUT;
– once logged in with the operating system fully loaded and ready, close any open windows so that the standard operational desktop screen or equivalent ready screen is displayed, and place the EUT in long idle mode ;
– once the EUT has entered the long idle mode, reset the meter (if necessary) and begin accumulating true power values at an interval of one or more readings per second;
To measure the sleep mode:
– switch on the EUT;
– once logged in with the operating system fully loaded and ready, close any open windows so that the standard operational desktop screen or equivalent ready screen is displayed, and place the EUT in sleep mode;
– reset the meter (if necessary) and begin accumulating true power values at an interval of one or more readings per second;
– if testing both WoL enabled and WoL disabled for sleep, wake the EUT and change the WoL from sleep setting through the operating system settings or by other means. Place the EUT back in sleep mode and repeat test, recording sleep power necessary for this alternate configuration as PsleepWoL.
Note: accumulate power values for 5 min and record the average (arithmetic mean) value observed during that 5 min period as Poff / Pidle / Psleep / Lowest Power State .</t>
    <phoneticPr fontId="3" type="noConversion"/>
  </si>
  <si>
    <t>Switchable</t>
  </si>
  <si>
    <t>YES</t>
  </si>
  <si>
    <t>Yes</t>
  </si>
  <si>
    <t>Notebook computers</t>
  </si>
  <si>
    <r>
      <t>Jianzheng/</t>
    </r>
    <r>
      <rPr>
        <sz val="12"/>
        <rFont val="MingLiU"/>
        <family val="3"/>
        <charset val="136"/>
      </rPr>
      <t>鄭健</t>
    </r>
    <phoneticPr fontId="3" type="noConversion"/>
  </si>
  <si>
    <r>
      <t>Jamessong/</t>
    </r>
    <r>
      <rPr>
        <sz val="12"/>
        <rFont val="MingLiU"/>
        <family val="3"/>
        <charset val="136"/>
      </rPr>
      <t>宋亮</t>
    </r>
    <phoneticPr fontId="3" type="noConversion"/>
  </si>
  <si>
    <r>
      <t>senior engineer /</t>
    </r>
    <r>
      <rPr>
        <sz val="12"/>
        <rFont val="MingLiU"/>
        <family val="3"/>
        <charset val="136"/>
      </rPr>
      <t>高級工程師</t>
    </r>
    <phoneticPr fontId="3" type="noConversion"/>
  </si>
  <si>
    <r>
      <t>Assistant manager/</t>
    </r>
    <r>
      <rPr>
        <sz val="12"/>
        <rFont val="MingLiU"/>
        <family val="3"/>
        <charset val="136"/>
      </rPr>
      <t>副理</t>
    </r>
    <phoneticPr fontId="3" type="noConversion"/>
  </si>
  <si>
    <t>8GB</t>
    <phoneticPr fontId="3" type="noConversion"/>
  </si>
  <si>
    <t>NA</t>
    <phoneticPr fontId="3" type="noConversion"/>
  </si>
  <si>
    <t>N/A</t>
    <phoneticPr fontId="3" type="noConversion"/>
  </si>
  <si>
    <t>N/A</t>
    <phoneticPr fontId="3" type="noConversion"/>
  </si>
  <si>
    <t>N/A</t>
    <phoneticPr fontId="3" type="noConversion"/>
  </si>
  <si>
    <t>Level VI</t>
  </si>
  <si>
    <t>Window 10 Home</t>
    <phoneticPr fontId="3" type="noConversion"/>
  </si>
  <si>
    <t>380*249*19</t>
    <phoneticPr fontId="3" type="noConversion"/>
  </si>
  <si>
    <t>2.8GHz</t>
    <phoneticPr fontId="3" type="noConversion"/>
  </si>
  <si>
    <t xml:space="preserve">BTY-M6K/ Li Battery </t>
    <phoneticPr fontId="3" type="noConversion"/>
  </si>
  <si>
    <t>The following capability adjustments apply</t>
    <phoneticPr fontId="3" type="noConversion"/>
  </si>
  <si>
    <t>2018\02\09</t>
    <phoneticPr fontId="2" type="noConversion"/>
  </si>
  <si>
    <t>MS-16K5/GS63 Stealth 8RE</t>
    <phoneticPr fontId="3" type="noConversion"/>
  </si>
  <si>
    <t>E16K5IMS.102</t>
    <phoneticPr fontId="3" type="noConversion"/>
  </si>
  <si>
    <t>SAMSUNG MZVLW256HEHP-00000</t>
    <phoneticPr fontId="3" type="noConversion"/>
  </si>
  <si>
    <t>HGST HTS541010</t>
    <phoneticPr fontId="3" type="noConversion"/>
  </si>
  <si>
    <t>19.5V/9.23A</t>
    <phoneticPr fontId="3" type="noConversion"/>
  </si>
  <si>
    <t>DELTA ADP-180MB K</t>
    <phoneticPr fontId="3" type="noConversion"/>
  </si>
  <si>
    <t>Intel®  Core™  i7-8850H CPU</t>
    <phoneticPr fontId="3" type="noConversion"/>
  </si>
  <si>
    <t>G3(w/FB Data Width &gt; 128-bit )</t>
  </si>
  <si>
    <t>Intel(R) HD Graphics 630
NVIDIA  GeForce  GTX1060</t>
    <phoneticPr fontId="3" type="noConversion"/>
  </si>
  <si>
    <t xml:space="preserve"> </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</si>
</sst>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_ "/>
    <numFmt numFmtId="177" formatCode="0.000_ "/>
    <numFmt numFmtId="178" formatCode="0_ "/>
    <numFmt numFmtId="179" formatCode="0.0_ "/>
    <numFmt numFmtId="180" formatCode="0.000_);[Red]\(0.000\)"/>
  </numFmts>
  <fonts count="39">
    <font>
      <sz val="10"/>
      <name val="Arial"/>
      <family val="2"/>
    </font>
    <font>
      <sz val="12"/>
      <name val="Arial"/>
      <family val="2"/>
    </font>
    <font>
      <sz val="9"/>
      <name val="新細明體"/>
      <family val="1"/>
      <charset val="136"/>
    </font>
    <font>
      <sz val="9"/>
      <name val="細明體"/>
      <family val="3"/>
      <charset val="136"/>
    </font>
    <font>
      <sz val="12"/>
      <color indexed="8"/>
      <name val="新細明體"/>
      <family val="1"/>
      <charset val="136"/>
    </font>
    <font>
      <sz val="12"/>
      <color indexed="8"/>
      <name val="細明體"/>
      <family val="3"/>
      <charset val="136"/>
    </font>
    <font>
      <b/>
      <sz val="9"/>
      <color indexed="81"/>
      <name val="Tahoma"/>
      <family val="2"/>
    </font>
    <font>
      <b/>
      <sz val="9"/>
      <color indexed="81"/>
      <name val="細明體"/>
      <family val="3"/>
      <charset val="136"/>
    </font>
    <font>
      <sz val="9"/>
      <color indexed="81"/>
      <name val="Tahoma"/>
      <family val="2"/>
    </font>
    <font>
      <sz val="9"/>
      <color indexed="81"/>
      <name val="細明體"/>
      <family val="3"/>
      <charset val="136"/>
    </font>
    <font>
      <b/>
      <sz val="10"/>
      <name val="微軟正黑體"/>
      <family val="2"/>
      <charset val="136"/>
    </font>
    <font>
      <sz val="12"/>
      <color theme="1"/>
      <name val="新細明體"/>
      <family val="1"/>
      <charset val="136"/>
      <scheme val="minor"/>
    </font>
    <font>
      <u/>
      <sz val="12"/>
      <color theme="10"/>
      <name val="新細明體"/>
      <family val="1"/>
      <charset val="136"/>
      <scheme val="minor"/>
    </font>
    <font>
      <b/>
      <sz val="12"/>
      <color theme="0"/>
      <name val="Arial"/>
      <family val="2"/>
    </font>
    <font>
      <sz val="22"/>
      <color theme="1"/>
      <name val="Arial"/>
      <family val="2"/>
    </font>
    <font>
      <sz val="24"/>
      <color theme="1"/>
      <name val="Arial"/>
      <family val="2"/>
    </font>
    <font>
      <sz val="12"/>
      <color theme="1"/>
      <name val="Arial"/>
      <family val="2"/>
    </font>
    <font>
      <sz val="18"/>
      <color theme="1"/>
      <name val="Arial"/>
      <family val="2"/>
    </font>
    <font>
      <sz val="10"/>
      <color theme="1"/>
      <name val="Arial"/>
      <family val="2"/>
    </font>
    <font>
      <b/>
      <sz val="10"/>
      <color theme="1"/>
      <name val="微軟正黑體"/>
      <family val="2"/>
      <charset val="136"/>
    </font>
    <font>
      <b/>
      <sz val="10"/>
      <color rgb="FFFF0000"/>
      <name val="微軟正黑體"/>
      <family val="2"/>
      <charset val="136"/>
    </font>
    <font>
      <sz val="11"/>
      <color theme="1"/>
      <name val="新細明體"/>
      <family val="2"/>
      <scheme val="minor"/>
    </font>
    <font>
      <sz val="10"/>
      <color theme="1"/>
      <name val="新細明體"/>
      <family val="1"/>
      <charset val="136"/>
      <scheme val="minor"/>
    </font>
    <font>
      <b/>
      <sz val="10"/>
      <color indexed="8"/>
      <name val="微軟正黑體"/>
      <family val="2"/>
      <charset val="136"/>
    </font>
    <font>
      <sz val="16"/>
      <color theme="1"/>
      <name val="Arial"/>
      <family val="2"/>
    </font>
    <font>
      <sz val="16"/>
      <color indexed="8"/>
      <name val="Arial"/>
      <family val="2"/>
    </font>
    <font>
      <sz val="12"/>
      <color indexed="8"/>
      <name val="Arial"/>
      <family val="2"/>
    </font>
    <font>
      <b/>
      <sz val="12"/>
      <color theme="0"/>
      <name val="微軟正黑體"/>
      <family val="2"/>
      <charset val="136"/>
    </font>
    <font>
      <b/>
      <sz val="10"/>
      <name val="Arial"/>
      <family val="2"/>
    </font>
    <font>
      <b/>
      <sz val="12"/>
      <name val="Arial"/>
      <family val="2"/>
    </font>
    <font>
      <b/>
      <sz val="10"/>
      <color theme="0"/>
      <name val="Arial"/>
      <family val="2"/>
    </font>
    <font>
      <b/>
      <sz val="10"/>
      <color theme="1"/>
      <name val="Arial"/>
      <family val="2"/>
    </font>
    <font>
      <b/>
      <sz val="12"/>
      <name val="微軟正黑體"/>
      <family val="2"/>
      <charset val="136"/>
    </font>
    <font>
      <b/>
      <u/>
      <sz val="12"/>
      <color theme="10"/>
      <name val="微軟正黑體"/>
      <family val="2"/>
      <charset val="136"/>
    </font>
    <font>
      <b/>
      <sz val="12"/>
      <color theme="1"/>
      <name val="微軟正黑體"/>
      <family val="2"/>
      <charset val="136"/>
    </font>
    <font>
      <b/>
      <sz val="6"/>
      <color theme="1"/>
      <name val="Arial"/>
      <family val="2"/>
    </font>
    <font>
      <sz val="10"/>
      <name val="微軟正黑體"/>
      <family val="2"/>
      <charset val="136"/>
    </font>
    <font>
      <b/>
      <sz val="14"/>
      <color theme="0"/>
      <name val="微軟正黑體"/>
      <family val="2"/>
      <charset val="136"/>
    </font>
    <font>
      <sz val="12"/>
      <name val="MingLiU"/>
      <family val="3"/>
      <charset val="136"/>
    </font>
  </fonts>
  <fills count="9">
    <fill>
      <patternFill patternType="none"/>
    </fill>
    <fill>
      <patternFill patternType="gray125"/>
    </fill>
    <fill>
      <patternFill patternType="solid">
        <fgColor rgb="FF0000FF"/>
        <bgColor indexed="64"/>
      </patternFill>
    </fill>
    <fill>
      <patternFill patternType="solid">
        <fgColor theme="0"/>
        <bgColor indexed="64"/>
      </patternFill>
    </fill>
    <fill>
      <patternFill patternType="solid">
        <fgColor rgb="FF00800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0" tint="-0.499984740745262"/>
        <bgColor indexed="64"/>
      </patternFill>
    </fill>
    <fill>
      <patternFill patternType="solid">
        <fgColor theme="5"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1" fillId="0" borderId="0">
      <alignment vertical="center"/>
    </xf>
    <xf numFmtId="0" fontId="11" fillId="0" borderId="0">
      <alignment vertical="center"/>
    </xf>
    <xf numFmtId="0" fontId="12" fillId="0" borderId="0" applyNumberFormat="0" applyFill="0" applyBorder="0" applyAlignment="0" applyProtection="0">
      <alignment vertical="center"/>
    </xf>
    <xf numFmtId="0" fontId="21" fillId="0" borderId="0"/>
  </cellStyleXfs>
  <cellXfs count="382">
    <xf numFmtId="0" fontId="0" fillId="0" borderId="0" xfId="0"/>
    <xf numFmtId="0" fontId="11" fillId="0" borderId="0" xfId="1">
      <alignment vertical="center"/>
    </xf>
    <xf numFmtId="0" fontId="16" fillId="0" borderId="0" xfId="1" applyFont="1">
      <alignment vertical="center"/>
    </xf>
    <xf numFmtId="0" fontId="0" fillId="0" borderId="0" xfId="0" applyAlignment="1">
      <alignment vertical="center" wrapText="1"/>
    </xf>
    <xf numFmtId="0" fontId="10" fillId="0" borderId="0" xfId="0" applyFont="1" applyAlignment="1">
      <alignment vertical="center" wrapText="1"/>
    </xf>
    <xf numFmtId="0" fontId="22" fillId="0" borderId="0" xfId="1" applyFont="1">
      <alignment vertical="center"/>
    </xf>
    <xf numFmtId="0" fontId="19" fillId="0" borderId="0" xfId="1" applyFont="1" applyProtection="1">
      <alignment vertical="center"/>
      <protection locked="0"/>
    </xf>
    <xf numFmtId="0" fontId="0" fillId="0" borderId="0" xfId="0" applyProtection="1">
      <protection locked="0"/>
    </xf>
    <xf numFmtId="0" fontId="11" fillId="0" borderId="0" xfId="1" applyProtection="1">
      <alignment vertical="center"/>
      <protection locked="0"/>
    </xf>
    <xf numFmtId="0" fontId="11" fillId="0" borderId="0" xfId="1" applyBorder="1" applyProtection="1">
      <alignment vertical="center"/>
    </xf>
    <xf numFmtId="0" fontId="14" fillId="0" borderId="0" xfId="1" applyFont="1" applyBorder="1" applyAlignment="1" applyProtection="1">
      <alignment vertical="center"/>
    </xf>
    <xf numFmtId="0" fontId="14" fillId="0" borderId="0" xfId="1" applyFont="1" applyBorder="1" applyAlignment="1" applyProtection="1">
      <alignment horizontal="center" vertical="center"/>
    </xf>
    <xf numFmtId="0" fontId="13" fillId="2" borderId="2" xfId="1" applyFont="1" applyFill="1" applyBorder="1" applyAlignment="1" applyProtection="1">
      <alignment vertical="center"/>
    </xf>
    <xf numFmtId="0" fontId="0" fillId="0" borderId="0" xfId="0" applyFill="1" applyBorder="1" applyAlignment="1">
      <alignment horizontal="center" vertical="center" wrapText="1"/>
    </xf>
    <xf numFmtId="0" fontId="18" fillId="0" borderId="1" xfId="1" applyFont="1" applyBorder="1" applyAlignment="1">
      <alignment vertical="center" wrapText="1" shrinkToFit="1"/>
    </xf>
    <xf numFmtId="0" fontId="18" fillId="8" borderId="1" xfId="1" applyFont="1" applyFill="1" applyBorder="1" applyAlignment="1">
      <alignment vertical="center" wrapText="1" shrinkToFit="1"/>
    </xf>
    <xf numFmtId="0" fontId="10" fillId="0" borderId="3" xfId="0" applyFont="1" applyBorder="1" applyAlignment="1">
      <alignment horizontal="center" vertical="center" wrapText="1"/>
    </xf>
    <xf numFmtId="0" fontId="10" fillId="0" borderId="0" xfId="0" applyFont="1" applyFill="1" applyBorder="1" applyAlignment="1">
      <alignment vertical="center" wrapText="1"/>
    </xf>
    <xf numFmtId="0" fontId="0" fillId="0" borderId="0" xfId="0" applyAlignment="1">
      <alignment vertical="center"/>
    </xf>
    <xf numFmtId="0" fontId="28" fillId="0" borderId="0" xfId="0" applyFont="1" applyAlignment="1">
      <alignment horizontal="center" vertical="center"/>
    </xf>
    <xf numFmtId="0" fontId="28" fillId="0" borderId="1" xfId="0" applyFont="1" applyBorder="1" applyAlignment="1">
      <alignment horizontal="center" vertical="center" wrapText="1"/>
    </xf>
    <xf numFmtId="0" fontId="36" fillId="0" borderId="0" xfId="0" applyFont="1" applyAlignment="1">
      <alignment vertical="center"/>
    </xf>
    <xf numFmtId="0" fontId="10" fillId="0" borderId="0" xfId="0" applyFont="1" applyAlignment="1">
      <alignment vertical="center"/>
    </xf>
    <xf numFmtId="9" fontId="19" fillId="0" borderId="1" xfId="0" applyNumberFormat="1" applyFont="1" applyFill="1" applyBorder="1" applyAlignment="1" applyProtection="1">
      <alignment horizontal="center" vertical="center" wrapText="1"/>
    </xf>
    <xf numFmtId="176" fontId="19" fillId="0" borderId="1" xfId="0" applyNumberFormat="1" applyFont="1" applyFill="1" applyBorder="1" applyAlignment="1">
      <alignment horizontal="center" vertical="center" wrapText="1"/>
    </xf>
    <xf numFmtId="0" fontId="10" fillId="0" borderId="0" xfId="0" applyFont="1" applyFill="1" applyAlignment="1">
      <alignment vertical="center"/>
    </xf>
    <xf numFmtId="0" fontId="0" fillId="0" borderId="0" xfId="0" applyFill="1"/>
    <xf numFmtId="0" fontId="10" fillId="0" borderId="10" xfId="0" applyFont="1" applyBorder="1" applyAlignment="1">
      <alignment horizontal="right" vertical="center" wrapText="1"/>
    </xf>
    <xf numFmtId="0" fontId="10" fillId="0" borderId="12" xfId="0" applyFont="1" applyBorder="1" applyAlignment="1">
      <alignment horizontal="right" vertical="center" wrapText="1"/>
    </xf>
    <xf numFmtId="0" fontId="10" fillId="6" borderId="22" xfId="0" applyFont="1" applyFill="1" applyBorder="1" applyAlignment="1">
      <alignment horizontal="center" vertical="center" wrapText="1"/>
    </xf>
    <xf numFmtId="0" fontId="27" fillId="4" borderId="12" xfId="0" applyFont="1" applyFill="1" applyBorder="1" applyAlignment="1">
      <alignment vertical="center" wrapText="1"/>
    </xf>
    <xf numFmtId="0" fontId="10" fillId="0" borderId="10" xfId="0" applyFont="1" applyFill="1" applyBorder="1" applyAlignment="1">
      <alignment horizontal="left" vertical="center" wrapText="1"/>
    </xf>
    <xf numFmtId="0" fontId="10" fillId="0" borderId="10" xfId="0" applyFont="1" applyBorder="1" applyAlignment="1">
      <alignment horizontal="left" vertical="center" wrapText="1"/>
    </xf>
    <xf numFmtId="0" fontId="10" fillId="0" borderId="2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3" borderId="10" xfId="4" applyFont="1" applyFill="1" applyBorder="1" applyAlignment="1" applyProtection="1">
      <alignment horizontal="right" vertical="center" wrapText="1"/>
      <protection hidden="1"/>
    </xf>
    <xf numFmtId="0" fontId="10" fillId="7" borderId="15" xfId="0" applyFont="1" applyFill="1" applyBorder="1" applyAlignment="1">
      <alignment vertical="center" wrapText="1"/>
    </xf>
    <xf numFmtId="0" fontId="0" fillId="0" borderId="0" xfId="0" applyFill="1" applyBorder="1" applyAlignment="1"/>
    <xf numFmtId="0" fontId="0" fillId="0" borderId="0" xfId="0" applyFill="1" applyBorder="1"/>
    <xf numFmtId="0" fontId="15" fillId="0" borderId="0" xfId="1" applyFont="1" applyBorder="1" applyAlignment="1" applyProtection="1">
      <alignment horizontal="center" vertical="top"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1" xfId="0" applyFont="1" applyBorder="1" applyAlignment="1">
      <alignment horizontal="center" vertical="center" wrapText="1"/>
    </xf>
    <xf numFmtId="0" fontId="0" fillId="0" borderId="0" xfId="0" applyFill="1" applyBorder="1" applyAlignment="1">
      <alignment vertical="center" wrapText="1"/>
    </xf>
    <xf numFmtId="0" fontId="0" fillId="0" borderId="0" xfId="0" applyAlignment="1"/>
    <xf numFmtId="0" fontId="18" fillId="0" borderId="4" xfId="1" applyFont="1" applyBorder="1" applyAlignment="1">
      <alignment vertical="center" wrapText="1" shrinkToFit="1"/>
    </xf>
    <xf numFmtId="0" fontId="18" fillId="8" borderId="4" xfId="1" applyFont="1" applyFill="1" applyBorder="1" applyAlignment="1">
      <alignment vertical="center" wrapText="1" shrinkToFit="1"/>
    </xf>
    <xf numFmtId="0" fontId="10" fillId="0" borderId="29" xfId="0" applyFont="1" applyBorder="1" applyAlignment="1">
      <alignment vertical="center" wrapText="1"/>
    </xf>
    <xf numFmtId="0" fontId="10" fillId="0" borderId="10" xfId="0" applyFont="1" applyBorder="1" applyAlignment="1">
      <alignment vertical="center" wrapText="1"/>
    </xf>
    <xf numFmtId="0" fontId="10" fillId="0" borderId="10" xfId="1" applyFont="1" applyBorder="1" applyAlignment="1" applyProtection="1">
      <alignment vertical="center" wrapText="1"/>
    </xf>
    <xf numFmtId="0" fontId="10" fillId="0" borderId="10" xfId="0" applyFont="1" applyFill="1" applyBorder="1" applyAlignment="1">
      <alignment vertical="center" wrapText="1"/>
    </xf>
    <xf numFmtId="0" fontId="28" fillId="0" borderId="11" xfId="0" applyFont="1" applyBorder="1" applyAlignment="1">
      <alignment horizontal="center" vertical="center" wrapText="1"/>
    </xf>
    <xf numFmtId="0" fontId="10" fillId="0" borderId="12" xfId="1" applyFont="1" applyBorder="1" applyAlignment="1" applyProtection="1">
      <alignment vertical="center" wrapText="1"/>
    </xf>
    <xf numFmtId="0" fontId="10" fillId="0" borderId="3"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32" fillId="0" borderId="22" xfId="0" applyFont="1" applyFill="1" applyBorder="1" applyAlignment="1">
      <alignment horizontal="center" vertical="center" wrapText="1"/>
    </xf>
    <xf numFmtId="176" fontId="10" fillId="0" borderId="3" xfId="0" applyNumberFormat="1" applyFont="1" applyFill="1" applyBorder="1" applyAlignment="1">
      <alignment vertical="center" wrapText="1"/>
    </xf>
    <xf numFmtId="177" fontId="31" fillId="0" borderId="1" xfId="0" applyNumberFormat="1" applyFont="1" applyFill="1" applyBorder="1" applyAlignment="1">
      <alignment horizontal="center" vertical="center" wrapText="1"/>
    </xf>
    <xf numFmtId="180" fontId="31" fillId="0" borderId="1" xfId="0" applyNumberFormat="1" applyFont="1" applyFill="1" applyBorder="1" applyAlignment="1">
      <alignment horizontal="center" vertical="center" wrapText="1"/>
    </xf>
    <xf numFmtId="0" fontId="0" fillId="0" borderId="0" xfId="0" applyFill="1" applyAlignment="1"/>
    <xf numFmtId="0" fontId="19" fillId="0" borderId="10" xfId="0" applyFont="1" applyFill="1" applyBorder="1" applyAlignment="1">
      <alignment horizontal="center" vertical="center" wrapText="1"/>
    </xf>
    <xf numFmtId="0" fontId="19" fillId="0" borderId="10" xfId="0" applyFont="1" applyFill="1" applyBorder="1" applyAlignment="1" applyProtection="1">
      <alignment horizontal="center" vertical="center" wrapText="1"/>
    </xf>
    <xf numFmtId="0" fontId="19" fillId="0" borderId="11" xfId="0" applyFont="1" applyFill="1" applyBorder="1" applyAlignment="1">
      <alignment horizontal="center" vertical="center" wrapText="1"/>
    </xf>
    <xf numFmtId="0" fontId="0" fillId="0" borderId="39" xfId="0" applyBorder="1" applyProtection="1">
      <protection locked="0"/>
    </xf>
    <xf numFmtId="0" fontId="0" fillId="0" borderId="0" xfId="0" applyBorder="1" applyProtection="1">
      <protection locked="0"/>
    </xf>
    <xf numFmtId="0" fontId="0" fillId="0" borderId="36" xfId="0" applyBorder="1" applyProtection="1">
      <protection locked="0"/>
    </xf>
    <xf numFmtId="0" fontId="28" fillId="0" borderId="10" xfId="0" applyFont="1" applyBorder="1" applyAlignment="1" applyProtection="1">
      <alignment vertical="center"/>
      <protection locked="0"/>
    </xf>
    <xf numFmtId="0" fontId="28" fillId="0" borderId="10" xfId="0" applyFont="1" applyBorder="1" applyAlignment="1" applyProtection="1">
      <alignment horizontal="left" vertical="center" wrapText="1"/>
      <protection locked="0"/>
    </xf>
    <xf numFmtId="0" fontId="28" fillId="0" borderId="10" xfId="0" applyFont="1" applyBorder="1" applyAlignment="1" applyProtection="1">
      <alignment vertical="center" wrapText="1"/>
      <protection locked="0"/>
    </xf>
    <xf numFmtId="0" fontId="0" fillId="4" borderId="10" xfId="0" applyFill="1" applyBorder="1" applyAlignment="1" applyProtection="1">
      <alignment vertical="top" wrapText="1"/>
      <protection locked="0"/>
    </xf>
    <xf numFmtId="0" fontId="28" fillId="4" borderId="40" xfId="0" applyFont="1" applyFill="1" applyBorder="1" applyAlignment="1" applyProtection="1">
      <alignment horizontal="left" vertical="center" wrapText="1"/>
      <protection locked="0"/>
    </xf>
    <xf numFmtId="0" fontId="0" fillId="4" borderId="10" xfId="0" applyFill="1" applyBorder="1" applyProtection="1">
      <protection locked="0"/>
    </xf>
    <xf numFmtId="0" fontId="28" fillId="4" borderId="10" xfId="0" applyFont="1" applyFill="1" applyBorder="1" applyAlignment="1" applyProtection="1">
      <alignment vertical="center" wrapText="1"/>
      <protection locked="0"/>
    </xf>
    <xf numFmtId="0" fontId="0" fillId="4" borderId="39" xfId="0" applyFill="1" applyBorder="1" applyAlignment="1" applyProtection="1">
      <alignment vertical="center" wrapText="1"/>
      <protection locked="0"/>
    </xf>
    <xf numFmtId="0" fontId="0" fillId="4" borderId="10" xfId="0" applyFill="1" applyBorder="1" applyAlignment="1" applyProtection="1">
      <alignment vertical="center" wrapText="1"/>
      <protection locked="0"/>
    </xf>
    <xf numFmtId="0" fontId="30" fillId="4" borderId="10" xfId="0" applyFont="1" applyFill="1" applyBorder="1" applyAlignment="1" applyProtection="1">
      <alignment horizontal="center" vertical="center" wrapText="1"/>
      <protection locked="0"/>
    </xf>
    <xf numFmtId="0" fontId="10" fillId="0" borderId="10" xfId="0" applyFont="1" applyBorder="1" applyAlignment="1" applyProtection="1">
      <alignment vertical="center" wrapText="1"/>
    </xf>
    <xf numFmtId="0" fontId="0" fillId="4" borderId="10" xfId="0" applyFill="1" applyBorder="1" applyAlignment="1" applyProtection="1">
      <alignment vertical="center"/>
      <protection locked="0"/>
    </xf>
    <xf numFmtId="0" fontId="28" fillId="4" borderId="10" xfId="0" applyFont="1" applyFill="1" applyBorder="1" applyAlignment="1" applyProtection="1">
      <alignment vertical="center"/>
      <protection locked="0"/>
    </xf>
    <xf numFmtId="0" fontId="13" fillId="2" borderId="10" xfId="0" applyFont="1" applyFill="1" applyBorder="1" applyAlignment="1" applyProtection="1">
      <alignment vertical="center" wrapText="1"/>
    </xf>
    <xf numFmtId="0" fontId="1" fillId="0" borderId="10" xfId="0" applyFont="1" applyFill="1" applyBorder="1" applyAlignment="1" applyProtection="1">
      <alignment vertical="center" wrapText="1"/>
    </xf>
    <xf numFmtId="0" fontId="1" fillId="0" borderId="10" xfId="0" applyFont="1" applyBorder="1" applyAlignment="1" applyProtection="1">
      <alignment horizontal="left" vertical="center" wrapText="1"/>
    </xf>
    <xf numFmtId="0" fontId="1" fillId="0" borderId="10" xfId="0" applyFont="1" applyBorder="1" applyAlignment="1" applyProtection="1">
      <alignment horizontal="left" vertical="center" wrapText="1"/>
      <protection locked="0"/>
    </xf>
    <xf numFmtId="0" fontId="1" fillId="0" borderId="10" xfId="0" applyFont="1" applyBorder="1" applyAlignment="1" applyProtection="1">
      <alignment horizontal="center" vertical="center" wrapText="1"/>
      <protection locked="0"/>
    </xf>
    <xf numFmtId="0" fontId="0" fillId="0" borderId="10" xfId="0" applyBorder="1" applyProtection="1">
      <protection locked="0"/>
    </xf>
    <xf numFmtId="0" fontId="0" fillId="0" borderId="12" xfId="0" applyBorder="1" applyProtection="1">
      <protection locked="0"/>
    </xf>
    <xf numFmtId="0" fontId="15" fillId="0" borderId="39"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1" fillId="0" borderId="39" xfId="1" applyBorder="1" applyProtection="1">
      <alignment vertical="center"/>
    </xf>
    <xf numFmtId="0" fontId="11" fillId="0" borderId="36" xfId="1" applyBorder="1" applyProtection="1">
      <alignment vertical="center"/>
    </xf>
    <xf numFmtId="0" fontId="14" fillId="0" borderId="39" xfId="1" applyFont="1" applyBorder="1" applyAlignment="1" applyProtection="1">
      <alignment vertical="center"/>
    </xf>
    <xf numFmtId="0" fontId="14" fillId="0" borderId="36" xfId="1" applyFont="1" applyBorder="1" applyAlignment="1" applyProtection="1">
      <alignment vertical="center"/>
    </xf>
    <xf numFmtId="0" fontId="14" fillId="0" borderId="39" xfId="1" applyFont="1" applyBorder="1" applyAlignment="1" applyProtection="1">
      <alignment horizontal="center" vertical="center"/>
    </xf>
    <xf numFmtId="0" fontId="14" fillId="0" borderId="36" xfId="1" applyFont="1" applyBorder="1" applyAlignment="1" applyProtection="1">
      <alignment horizontal="center" vertical="center"/>
    </xf>
    <xf numFmtId="0" fontId="13" fillId="2" borderId="33" xfId="1" applyFont="1" applyFill="1" applyBorder="1" applyAlignment="1" applyProtection="1">
      <alignment vertical="center"/>
    </xf>
    <xf numFmtId="0" fontId="10" fillId="0" borderId="10" xfId="0" applyFont="1" applyBorder="1" applyAlignment="1" applyProtection="1">
      <alignment vertical="center" wrapText="1"/>
      <protection locked="0"/>
    </xf>
    <xf numFmtId="0" fontId="10" fillId="0" borderId="10" xfId="1" applyFont="1" applyBorder="1" applyAlignment="1" applyProtection="1">
      <alignment vertical="center" wrapText="1"/>
      <protection locked="0"/>
    </xf>
    <xf numFmtId="0" fontId="10" fillId="0" borderId="10" xfId="0" applyFont="1" applyFill="1" applyBorder="1" applyAlignment="1" applyProtection="1">
      <alignment vertical="center" wrapText="1"/>
      <protection locked="0"/>
    </xf>
    <xf numFmtId="0" fontId="10" fillId="0" borderId="11" xfId="0" applyFont="1" applyBorder="1" applyAlignment="1" applyProtection="1">
      <alignment vertical="center" wrapText="1"/>
    </xf>
    <xf numFmtId="0" fontId="10" fillId="0" borderId="12" xfId="0" applyFont="1" applyBorder="1" applyAlignment="1" applyProtection="1">
      <alignment vertical="center" wrapText="1"/>
    </xf>
    <xf numFmtId="0" fontId="28" fillId="0" borderId="10" xfId="0" applyFont="1" applyBorder="1" applyAlignment="1" applyProtection="1">
      <alignment vertical="center" wrapText="1"/>
    </xf>
    <xf numFmtId="0" fontId="28" fillId="0" borderId="12" xfId="0" applyFont="1" applyBorder="1" applyAlignment="1" applyProtection="1">
      <alignment vertical="center" wrapText="1"/>
    </xf>
    <xf numFmtId="0" fontId="10" fillId="0" borderId="15" xfId="0" applyFont="1" applyBorder="1" applyAlignment="1" applyProtection="1">
      <alignment vertical="center" wrapText="1"/>
    </xf>
    <xf numFmtId="0" fontId="10" fillId="0" borderId="36" xfId="0" applyFont="1" applyBorder="1" applyAlignment="1" applyProtection="1">
      <alignment horizontal="left" vertical="top" wrapText="1"/>
      <protection locked="0"/>
    </xf>
    <xf numFmtId="0" fontId="10" fillId="0" borderId="15" xfId="0" applyFont="1" applyBorder="1" applyAlignment="1" applyProtection="1">
      <alignment horizontal="right" wrapText="1"/>
      <protection locked="0"/>
    </xf>
    <xf numFmtId="0" fontId="10" fillId="0" borderId="1" xfId="0"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10" fillId="0" borderId="10" xfId="0" applyFont="1" applyBorder="1" applyAlignment="1">
      <alignment horizontal="left" vertical="center" wrapText="1"/>
    </xf>
    <xf numFmtId="176" fontId="10" fillId="0" borderId="3" xfId="0" applyNumberFormat="1"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2" fontId="19" fillId="0" borderId="3" xfId="0" applyNumberFormat="1" applyFont="1" applyFill="1" applyBorder="1" applyAlignment="1" applyProtection="1">
      <alignment horizontal="center" vertical="center"/>
      <protection locked="0"/>
    </xf>
    <xf numFmtId="176" fontId="10" fillId="0" borderId="1" xfId="0" applyNumberFormat="1" applyFont="1" applyFill="1" applyBorder="1" applyAlignment="1" applyProtection="1">
      <alignment horizontal="center" vertical="center" wrapText="1"/>
      <protection locked="0"/>
    </xf>
    <xf numFmtId="176" fontId="10" fillId="0" borderId="3" xfId="0" applyNumberFormat="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8" fillId="0" borderId="25" xfId="1" applyFont="1" applyBorder="1" applyAlignment="1" applyProtection="1">
      <alignment horizontal="right" vertical="center" wrapText="1"/>
    </xf>
    <xf numFmtId="0" fontId="18" fillId="0" borderId="24" xfId="1" applyFont="1" applyBorder="1" applyAlignment="1" applyProtection="1">
      <alignment horizontal="right" vertical="center" wrapText="1"/>
    </xf>
    <xf numFmtId="0" fontId="18" fillId="0" borderId="38" xfId="1" applyFont="1" applyBorder="1" applyAlignment="1" applyProtection="1">
      <alignment horizontal="right" vertical="center" wrapText="1"/>
    </xf>
    <xf numFmtId="0" fontId="18" fillId="0" borderId="39" xfId="1" applyFont="1" applyBorder="1" applyAlignment="1" applyProtection="1">
      <alignment horizontal="right" vertical="center" wrapText="1"/>
    </xf>
    <xf numFmtId="0" fontId="18" fillId="0" borderId="0" xfId="1" applyFont="1" applyBorder="1" applyAlignment="1" applyProtection="1">
      <alignment horizontal="right" vertical="center" wrapText="1"/>
    </xf>
    <xf numFmtId="0" fontId="18" fillId="0" borderId="36" xfId="1" applyFont="1" applyBorder="1" applyAlignment="1" applyProtection="1">
      <alignment horizontal="right" vertical="center" wrapText="1"/>
    </xf>
    <xf numFmtId="0" fontId="17" fillId="0" borderId="0" xfId="1" applyFont="1" applyFill="1" applyBorder="1" applyAlignment="1" applyProtection="1">
      <alignment horizontal="left" vertical="center" wrapText="1"/>
      <protection locked="0"/>
    </xf>
    <xf numFmtId="0" fontId="17" fillId="0" borderId="36" xfId="1" applyFont="1" applyFill="1" applyBorder="1" applyAlignment="1" applyProtection="1">
      <alignment horizontal="left" vertical="center" wrapText="1"/>
      <protection locked="0"/>
    </xf>
    <xf numFmtId="0" fontId="17" fillId="0" borderId="39" xfId="1" applyFont="1" applyBorder="1" applyAlignment="1" applyProtection="1">
      <alignment horizontal="center" vertical="center"/>
    </xf>
    <xf numFmtId="0" fontId="17" fillId="0" borderId="0" xfId="1" applyFont="1" applyBorder="1" applyAlignment="1" applyProtection="1">
      <alignment horizontal="center" vertical="center"/>
    </xf>
    <xf numFmtId="0" fontId="1" fillId="0" borderId="1" xfId="1" applyFont="1" applyFill="1" applyBorder="1" applyAlignment="1" applyProtection="1">
      <alignment horizontal="center" vertical="center" wrapText="1"/>
      <protection locked="0"/>
    </xf>
    <xf numFmtId="0" fontId="14" fillId="0" borderId="39" xfId="1" applyFont="1" applyFill="1" applyBorder="1" applyAlignment="1" applyProtection="1">
      <alignment horizontal="center" vertical="center"/>
    </xf>
    <xf numFmtId="0" fontId="14" fillId="0" borderId="0" xfId="1" applyFont="1" applyFill="1" applyBorder="1" applyAlignment="1" applyProtection="1">
      <alignment horizontal="center" vertical="center"/>
    </xf>
    <xf numFmtId="0" fontId="14" fillId="0" borderId="36" xfId="1" applyFont="1" applyFill="1" applyBorder="1" applyAlignment="1" applyProtection="1">
      <alignment horizontal="center" vertical="center"/>
    </xf>
    <xf numFmtId="0" fontId="24" fillId="0" borderId="39" xfId="1" applyFont="1" applyBorder="1" applyAlignment="1" applyProtection="1">
      <alignment horizontal="center" vertical="center" wrapText="1"/>
    </xf>
    <xf numFmtId="0" fontId="24" fillId="0" borderId="0" xfId="1" applyFont="1" applyBorder="1" applyAlignment="1" applyProtection="1">
      <alignment horizontal="center" vertical="center" wrapText="1"/>
    </xf>
    <xf numFmtId="0" fontId="24" fillId="0" borderId="36" xfId="1" applyFont="1" applyBorder="1" applyAlignment="1" applyProtection="1">
      <alignment horizontal="center" vertical="center" wrapText="1"/>
    </xf>
    <xf numFmtId="0" fontId="11" fillId="0" borderId="42" xfId="1" applyBorder="1" applyAlignment="1" applyProtection="1">
      <alignment horizontal="center" vertical="center"/>
    </xf>
    <xf numFmtId="0" fontId="11" fillId="0" borderId="43" xfId="1" applyBorder="1" applyAlignment="1" applyProtection="1">
      <alignment horizontal="center" vertical="center"/>
    </xf>
    <xf numFmtId="0" fontId="11" fillId="0" borderId="44" xfId="1" applyBorder="1" applyAlignment="1" applyProtection="1">
      <alignment horizontal="center" vertical="center"/>
    </xf>
    <xf numFmtId="0" fontId="16" fillId="0" borderId="10" xfId="1" applyFont="1" applyBorder="1" applyAlignment="1" applyProtection="1">
      <alignment horizontal="center" vertical="center"/>
    </xf>
    <xf numFmtId="0" fontId="16" fillId="0" borderId="1" xfId="1" applyFont="1" applyBorder="1" applyAlignment="1" applyProtection="1">
      <alignment horizontal="center" vertical="center"/>
    </xf>
    <xf numFmtId="0" fontId="15" fillId="0" borderId="39" xfId="1" applyFont="1" applyBorder="1" applyAlignment="1" applyProtection="1">
      <alignment horizontal="center" vertical="top" wrapText="1"/>
    </xf>
    <xf numFmtId="0" fontId="15" fillId="0" borderId="0"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8" fillId="0" borderId="39" xfId="1" applyFont="1" applyBorder="1" applyAlignment="1" applyProtection="1">
      <alignment horizontal="left" vertical="top" wrapText="1"/>
    </xf>
    <xf numFmtId="0" fontId="18" fillId="0" borderId="0" xfId="1" applyFont="1" applyBorder="1" applyAlignment="1" applyProtection="1">
      <alignment horizontal="left" vertical="top" wrapText="1"/>
    </xf>
    <xf numFmtId="0" fontId="18" fillId="0" borderId="36" xfId="1" applyFont="1" applyBorder="1" applyAlignment="1" applyProtection="1">
      <alignment horizontal="left" vertical="top" wrapText="1"/>
    </xf>
    <xf numFmtId="0" fontId="1" fillId="0" borderId="1" xfId="1" applyFont="1" applyFill="1" applyBorder="1" applyAlignment="1" applyProtection="1">
      <alignment horizontal="center" vertical="center"/>
      <protection locked="0"/>
    </xf>
    <xf numFmtId="0" fontId="17" fillId="0" borderId="0" xfId="1" applyFont="1" applyFill="1" applyBorder="1" applyAlignment="1" applyProtection="1">
      <alignment horizontal="left" vertical="center"/>
      <protection locked="0"/>
    </xf>
    <xf numFmtId="0" fontId="17" fillId="0" borderId="36" xfId="1" applyFont="1" applyFill="1" applyBorder="1" applyAlignment="1" applyProtection="1">
      <alignment horizontal="left" vertical="center"/>
      <protection locked="0"/>
    </xf>
    <xf numFmtId="0" fontId="16" fillId="0" borderId="10" xfId="1" applyFont="1" applyBorder="1" applyAlignment="1" applyProtection="1">
      <alignment horizontal="center" vertical="center" wrapText="1"/>
    </xf>
    <xf numFmtId="0" fontId="16" fillId="0" borderId="1" xfId="1" applyFont="1" applyBorder="1" applyAlignment="1" applyProtection="1">
      <alignment horizontal="center" vertical="center" wrapText="1"/>
    </xf>
    <xf numFmtId="14" fontId="17" fillId="0" borderId="0" xfId="1" applyNumberFormat="1" applyFont="1" applyFill="1" applyBorder="1" applyAlignment="1" applyProtection="1">
      <alignment horizontal="left" vertical="center"/>
      <protection locked="0"/>
    </xf>
    <xf numFmtId="14" fontId="17" fillId="0" borderId="36" xfId="1" applyNumberFormat="1" applyFont="1" applyFill="1" applyBorder="1" applyAlignment="1" applyProtection="1">
      <alignment horizontal="left" vertical="center"/>
      <protection locked="0"/>
    </xf>
    <xf numFmtId="0" fontId="13" fillId="2" borderId="3" xfId="1" applyFont="1" applyFill="1" applyBorder="1" applyAlignment="1" applyProtection="1">
      <alignment horizontal="center" vertical="center"/>
    </xf>
    <xf numFmtId="0" fontId="13" fillId="2" borderId="2" xfId="1" applyFont="1" applyFill="1" applyBorder="1" applyAlignment="1" applyProtection="1">
      <alignment horizontal="center" vertical="center"/>
    </xf>
    <xf numFmtId="0" fontId="13" fillId="2" borderId="4" xfId="1" applyFont="1" applyFill="1" applyBorder="1" applyAlignment="1" applyProtection="1">
      <alignment horizontal="center" vertical="center"/>
    </xf>
    <xf numFmtId="0" fontId="13" fillId="2" borderId="30" xfId="1" applyFont="1" applyFill="1" applyBorder="1" applyAlignment="1" applyProtection="1">
      <alignment horizontal="center" vertical="center"/>
    </xf>
    <xf numFmtId="0" fontId="1" fillId="0" borderId="22" xfId="0" applyFont="1" applyFill="1" applyBorder="1" applyAlignment="1" applyProtection="1">
      <alignment horizontal="center" vertical="center" wrapText="1"/>
      <protection locked="0"/>
    </xf>
    <xf numFmtId="0" fontId="1" fillId="0" borderId="22" xfId="0" applyFont="1" applyFill="1" applyBorder="1" applyAlignment="1" applyProtection="1">
      <alignment horizontal="left" vertical="center" wrapText="1"/>
      <protection locked="0"/>
    </xf>
    <xf numFmtId="0" fontId="1" fillId="0" borderId="15"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left" vertical="center" wrapText="1"/>
      <protection locked="0"/>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21"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 fillId="0" borderId="1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37" fillId="2" borderId="26" xfId="1" applyFont="1" applyFill="1" applyBorder="1" applyAlignment="1" applyProtection="1">
      <alignment horizontal="center" vertical="center" wrapText="1"/>
    </xf>
    <xf numFmtId="0" fontId="37" fillId="2" borderId="27" xfId="1" applyFont="1" applyFill="1" applyBorder="1" applyAlignment="1" applyProtection="1">
      <alignment horizontal="center" vertical="center" wrapText="1"/>
    </xf>
    <xf numFmtId="0" fontId="37" fillId="2" borderId="28" xfId="1" applyFont="1" applyFill="1" applyBorder="1" applyAlignment="1" applyProtection="1">
      <alignment horizontal="center" vertical="center" wrapText="1"/>
    </xf>
    <xf numFmtId="0" fontId="32" fillId="0" borderId="10" xfId="1" applyFont="1" applyBorder="1" applyAlignment="1" applyProtection="1">
      <alignment horizontal="left" vertical="center" wrapText="1"/>
    </xf>
    <xf numFmtId="0" fontId="32" fillId="0" borderId="1" xfId="1" applyFont="1" applyBorder="1" applyAlignment="1" applyProtection="1">
      <alignment horizontal="left" vertical="center" wrapText="1"/>
    </xf>
    <xf numFmtId="0" fontId="32" fillId="0" borderId="1" xfId="1" applyFont="1" applyBorder="1" applyAlignment="1" applyProtection="1">
      <alignment horizontal="center" vertical="center" wrapText="1"/>
    </xf>
    <xf numFmtId="0" fontId="32" fillId="0" borderId="11" xfId="1" applyFont="1" applyBorder="1" applyAlignment="1" applyProtection="1">
      <alignment horizontal="center" vertical="center" wrapText="1"/>
    </xf>
    <xf numFmtId="0" fontId="37" fillId="2" borderId="33" xfId="1" applyFont="1" applyFill="1" applyBorder="1" applyAlignment="1" applyProtection="1">
      <alignment horizontal="center" vertical="center"/>
    </xf>
    <xf numFmtId="0" fontId="37" fillId="2" borderId="2" xfId="1" applyFont="1" applyFill="1" applyBorder="1" applyAlignment="1" applyProtection="1">
      <alignment horizontal="center" vertical="center"/>
    </xf>
    <xf numFmtId="0" fontId="37" fillId="2" borderId="30" xfId="1" applyFont="1" applyFill="1" applyBorder="1" applyAlignment="1" applyProtection="1">
      <alignment horizontal="center" vertical="center"/>
    </xf>
    <xf numFmtId="0" fontId="19" fillId="0" borderId="41" xfId="1" applyFont="1" applyFill="1" applyBorder="1" applyAlignment="1" applyProtection="1">
      <alignment horizontal="left" vertical="top" wrapText="1"/>
      <protection locked="0"/>
    </xf>
    <xf numFmtId="0" fontId="19" fillId="0" borderId="5" xfId="1" applyFont="1" applyFill="1" applyBorder="1" applyAlignment="1" applyProtection="1">
      <alignment horizontal="left" vertical="top" wrapText="1"/>
      <protection locked="0"/>
    </xf>
    <xf numFmtId="0" fontId="19" fillId="0" borderId="35" xfId="1" applyFont="1" applyFill="1" applyBorder="1" applyAlignment="1" applyProtection="1">
      <alignment horizontal="left" vertical="top" wrapText="1"/>
      <protection locked="0"/>
    </xf>
    <xf numFmtId="0" fontId="19" fillId="0" borderId="39" xfId="1" applyFont="1" applyFill="1" applyBorder="1" applyAlignment="1" applyProtection="1">
      <alignment horizontal="left" vertical="top" wrapText="1"/>
      <protection locked="0"/>
    </xf>
    <xf numFmtId="0" fontId="19" fillId="0" borderId="0" xfId="1" applyFont="1" applyFill="1" applyBorder="1" applyAlignment="1" applyProtection="1">
      <alignment horizontal="left" vertical="top" wrapText="1"/>
      <protection locked="0"/>
    </xf>
    <xf numFmtId="0" fontId="19" fillId="0" borderId="36" xfId="1" applyFont="1" applyFill="1" applyBorder="1" applyAlignment="1" applyProtection="1">
      <alignment horizontal="left" vertical="top" wrapText="1"/>
      <protection locked="0"/>
    </xf>
    <xf numFmtId="0" fontId="19" fillId="0" borderId="42" xfId="1" applyFont="1" applyFill="1" applyBorder="1" applyAlignment="1" applyProtection="1">
      <alignment horizontal="left" vertical="top" wrapText="1"/>
      <protection locked="0"/>
    </xf>
    <xf numFmtId="0" fontId="19" fillId="0" borderId="43" xfId="1" applyFont="1" applyFill="1" applyBorder="1" applyAlignment="1" applyProtection="1">
      <alignment horizontal="left" vertical="top" wrapText="1"/>
      <protection locked="0"/>
    </xf>
    <xf numFmtId="0" fontId="19" fillId="0" borderId="44" xfId="1" applyFont="1" applyFill="1" applyBorder="1" applyAlignment="1" applyProtection="1">
      <alignment horizontal="left" vertical="top" wrapText="1"/>
      <protection locked="0"/>
    </xf>
    <xf numFmtId="49" fontId="32" fillId="0" borderId="1" xfId="1" applyNumberFormat="1" applyFont="1" applyBorder="1" applyAlignment="1" applyProtection="1">
      <alignment horizontal="center" vertical="center" wrapText="1"/>
    </xf>
    <xf numFmtId="49" fontId="32" fillId="0" borderId="11" xfId="1" applyNumberFormat="1" applyFont="1" applyBorder="1" applyAlignment="1" applyProtection="1">
      <alignment horizontal="center" vertical="center" wrapText="1"/>
    </xf>
    <xf numFmtId="0" fontId="33" fillId="0" borderId="1" xfId="3" applyFont="1" applyBorder="1" applyAlignment="1" applyProtection="1">
      <alignment horizontal="center" vertical="center" wrapText="1"/>
    </xf>
    <xf numFmtId="0" fontId="33" fillId="0" borderId="11" xfId="3" applyFont="1" applyBorder="1" applyAlignment="1" applyProtection="1">
      <alignment horizontal="center" vertical="center" wrapText="1"/>
    </xf>
    <xf numFmtId="0" fontId="34" fillId="0" borderId="1" xfId="3" applyFont="1" applyBorder="1" applyAlignment="1" applyProtection="1">
      <alignment horizontal="center" vertical="center" wrapText="1"/>
    </xf>
    <xf numFmtId="0" fontId="34" fillId="0" borderId="11" xfId="3" applyFont="1" applyBorder="1" applyAlignment="1" applyProtection="1">
      <alignment horizontal="center" vertical="center" wrapText="1"/>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0" fillId="0" borderId="13" xfId="1" applyFont="1" applyFill="1" applyBorder="1" applyAlignment="1" applyProtection="1">
      <alignment horizontal="left" vertical="center" wrapText="1"/>
    </xf>
    <xf numFmtId="0" fontId="10" fillId="0" borderId="31" xfId="1" applyFont="1" applyFill="1" applyBorder="1" applyAlignment="1" applyProtection="1">
      <alignment horizontal="left" vertical="center" wrapText="1"/>
    </xf>
    <xf numFmtId="0" fontId="10" fillId="0" borderId="32" xfId="1" applyFont="1" applyFill="1" applyBorder="1" applyAlignment="1" applyProtection="1">
      <alignment horizontal="left" vertical="center" wrapText="1"/>
    </xf>
    <xf numFmtId="0" fontId="10" fillId="5" borderId="3"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10" fillId="5" borderId="30" xfId="0" applyFont="1" applyFill="1" applyBorder="1" applyAlignment="1" applyProtection="1">
      <alignment horizontal="center" vertical="center" wrapText="1"/>
      <protection locked="0"/>
    </xf>
    <xf numFmtId="0" fontId="28" fillId="0" borderId="3" xfId="0" applyFont="1" applyFill="1" applyBorder="1" applyAlignment="1" applyProtection="1">
      <alignment horizontal="center" vertical="center"/>
      <protection locked="0"/>
    </xf>
    <xf numFmtId="0" fontId="28" fillId="0" borderId="2" xfId="0" applyFont="1" applyFill="1" applyBorder="1" applyAlignment="1" applyProtection="1">
      <alignment horizontal="center" vertical="center"/>
      <protection locked="0"/>
    </xf>
    <xf numFmtId="0" fontId="28" fillId="0" borderId="30" xfId="0" applyFont="1" applyFill="1" applyBorder="1" applyAlignment="1" applyProtection="1">
      <alignment horizontal="center" vertical="center"/>
      <protection locked="0"/>
    </xf>
    <xf numFmtId="0" fontId="10" fillId="0" borderId="3" xfId="1" applyFont="1" applyFill="1" applyBorder="1" applyAlignment="1" applyProtection="1">
      <alignment horizontal="center" vertical="center" wrapText="1"/>
      <protection locked="0"/>
    </xf>
    <xf numFmtId="0" fontId="10" fillId="0" borderId="2" xfId="1" applyFont="1" applyFill="1" applyBorder="1" applyAlignment="1" applyProtection="1">
      <alignment horizontal="center" vertical="center" wrapText="1"/>
      <protection locked="0"/>
    </xf>
    <xf numFmtId="0" fontId="10" fillId="0" borderId="30" xfId="1" applyFont="1" applyFill="1" applyBorder="1" applyAlignment="1" applyProtection="1">
      <alignment horizontal="center" vertical="center" wrapText="1"/>
      <protection locked="0"/>
    </xf>
    <xf numFmtId="0" fontId="37" fillId="2" borderId="26" xfId="0" applyFont="1" applyFill="1" applyBorder="1" applyAlignment="1">
      <alignment horizontal="center" vertical="center"/>
    </xf>
    <xf numFmtId="0" fontId="37" fillId="2" borderId="27" xfId="0" applyFont="1" applyFill="1" applyBorder="1" applyAlignment="1">
      <alignment horizontal="center" vertical="center"/>
    </xf>
    <xf numFmtId="0" fontId="37" fillId="2" borderId="28" xfId="0" applyFont="1" applyFill="1" applyBorder="1" applyAlignment="1">
      <alignment horizontal="center" vertical="center"/>
    </xf>
    <xf numFmtId="0" fontId="28" fillId="0" borderId="1" xfId="0" applyFont="1" applyFill="1" applyBorder="1" applyAlignment="1">
      <alignment horizontal="center" vertical="center"/>
    </xf>
    <xf numFmtId="0" fontId="28" fillId="0" borderId="11" xfId="0" applyFont="1" applyFill="1" applyBorder="1" applyAlignment="1">
      <alignment horizontal="center" vertical="center"/>
    </xf>
    <xf numFmtId="0" fontId="19" fillId="5" borderId="1" xfId="1" applyFont="1" applyFill="1" applyBorder="1" applyAlignment="1" applyProtection="1">
      <alignment horizontal="center" vertical="center" wrapText="1"/>
      <protection locked="0"/>
    </xf>
    <xf numFmtId="0" fontId="19" fillId="5" borderId="11" xfId="1" applyFont="1" applyFill="1" applyBorder="1" applyAlignment="1" applyProtection="1">
      <alignment horizontal="center" vertical="center" wrapText="1"/>
      <protection locked="0"/>
    </xf>
    <xf numFmtId="178" fontId="28" fillId="0" borderId="1" xfId="0" applyNumberFormat="1" applyFont="1" applyFill="1" applyBorder="1" applyAlignment="1" applyProtection="1">
      <alignment horizontal="center" vertical="center"/>
      <protection locked="0"/>
    </xf>
    <xf numFmtId="178" fontId="28" fillId="0" borderId="11" xfId="0" applyNumberFormat="1" applyFont="1" applyFill="1" applyBorder="1" applyAlignment="1" applyProtection="1">
      <alignment horizontal="center" vertical="center"/>
      <protection locked="0"/>
    </xf>
    <xf numFmtId="0" fontId="10" fillId="0" borderId="10" xfId="0" applyFont="1" applyFill="1" applyBorder="1" applyAlignment="1">
      <alignment vertical="center" wrapText="1"/>
    </xf>
    <xf numFmtId="0" fontId="28" fillId="7" borderId="11" xfId="0" applyFont="1" applyFill="1" applyBorder="1" applyAlignment="1">
      <alignment horizontal="center" vertical="center"/>
    </xf>
    <xf numFmtId="0" fontId="28" fillId="0" borderId="1" xfId="0" applyFont="1" applyFill="1" applyBorder="1" applyAlignment="1" applyProtection="1">
      <alignment horizontal="center" vertical="center" wrapText="1"/>
      <protection locked="0"/>
    </xf>
    <xf numFmtId="0" fontId="37" fillId="2" borderId="19" xfId="0" applyFont="1" applyFill="1" applyBorder="1" applyAlignment="1" applyProtection="1">
      <alignment horizontal="center" vertical="center" wrapText="1"/>
    </xf>
    <xf numFmtId="0" fontId="37" fillId="2" borderId="21" xfId="0" applyFont="1" applyFill="1" applyBorder="1" applyAlignment="1" applyProtection="1">
      <alignment horizontal="center" vertical="center" wrapText="1"/>
    </xf>
    <xf numFmtId="0" fontId="37" fillId="2" borderId="26" xfId="0" applyFont="1" applyFill="1" applyBorder="1" applyAlignment="1" applyProtection="1">
      <alignment horizontal="center" vertical="center" wrapText="1"/>
    </xf>
    <xf numFmtId="0" fontId="37" fillId="2" borderId="28" xfId="0" applyFont="1" applyFill="1" applyBorder="1" applyAlignment="1" applyProtection="1">
      <alignment horizontal="center" vertical="center" wrapText="1"/>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179" fontId="10" fillId="6" borderId="13" xfId="0" applyNumberFormat="1" applyFont="1" applyFill="1" applyBorder="1" applyAlignment="1">
      <alignment horizontal="center" vertical="center" wrapText="1"/>
    </xf>
    <xf numFmtId="179" fontId="10" fillId="6" borderId="14" xfId="0" applyNumberFormat="1" applyFont="1" applyFill="1" applyBorder="1" applyAlignment="1">
      <alignment horizontal="center" vertical="center" wrapText="1"/>
    </xf>
    <xf numFmtId="0" fontId="10" fillId="7" borderId="16" xfId="0"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0" borderId="22"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wrapText="1"/>
      <protection locked="0"/>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179" fontId="10" fillId="0" borderId="3" xfId="0" applyNumberFormat="1" applyFont="1" applyFill="1" applyBorder="1" applyAlignment="1">
      <alignment horizontal="center" vertical="center" wrapText="1"/>
    </xf>
    <xf numFmtId="179" fontId="10" fillId="0" borderId="4" xfId="0" applyNumberFormat="1"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2" fontId="19" fillId="0" borderId="4" xfId="0" applyNumberFormat="1" applyFont="1" applyFill="1" applyBorder="1" applyAlignment="1" applyProtection="1">
      <alignment horizontal="center" vertical="center"/>
      <protection locked="0"/>
    </xf>
    <xf numFmtId="0" fontId="37" fillId="2" borderId="19" xfId="0" applyFont="1" applyFill="1" applyBorder="1" applyAlignment="1">
      <alignment horizontal="center" vertical="center" wrapText="1"/>
    </xf>
    <xf numFmtId="0" fontId="37" fillId="2" borderId="20" xfId="0" applyFont="1" applyFill="1" applyBorder="1" applyAlignment="1">
      <alignment horizontal="center" vertical="center" wrapText="1"/>
    </xf>
    <xf numFmtId="0" fontId="37" fillId="2" borderId="21" xfId="0" applyFont="1" applyFill="1" applyBorder="1" applyAlignment="1">
      <alignment horizontal="center" vertical="center" wrapText="1"/>
    </xf>
    <xf numFmtId="179"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32" fillId="0" borderId="13"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0" fontId="10" fillId="0" borderId="11" xfId="0" applyFont="1" applyFill="1" applyBorder="1" applyAlignment="1" applyProtection="1">
      <alignment horizontal="center" vertical="center" wrapText="1"/>
      <protection locked="0"/>
    </xf>
    <xf numFmtId="0" fontId="10" fillId="0" borderId="22"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37" fillId="2" borderId="19" xfId="0" applyFont="1" applyFill="1" applyBorder="1" applyAlignment="1">
      <alignment horizontal="center" vertical="center"/>
    </xf>
    <xf numFmtId="0" fontId="37" fillId="2" borderId="20" xfId="0" applyFont="1" applyFill="1" applyBorder="1" applyAlignment="1">
      <alignment horizontal="center" vertical="center"/>
    </xf>
    <xf numFmtId="0" fontId="37" fillId="2" borderId="21" xfId="0" applyFont="1" applyFill="1" applyBorder="1" applyAlignment="1">
      <alignment horizontal="center" vertical="center"/>
    </xf>
    <xf numFmtId="0" fontId="19" fillId="0" borderId="1" xfId="0" applyFont="1" applyFill="1" applyBorder="1" applyAlignment="1">
      <alignment vertical="center" wrapText="1"/>
    </xf>
    <xf numFmtId="0" fontId="19" fillId="0" borderId="11" xfId="0" applyFont="1" applyFill="1" applyBorder="1" applyAlignment="1">
      <alignment vertical="center" wrapText="1"/>
    </xf>
    <xf numFmtId="176" fontId="10" fillId="0" borderId="3" xfId="0" applyNumberFormat="1" applyFont="1" applyFill="1" applyBorder="1" applyAlignment="1" applyProtection="1">
      <alignment horizontal="center" vertical="center" wrapText="1"/>
      <protection locked="0"/>
    </xf>
    <xf numFmtId="176" fontId="10" fillId="0" borderId="4" xfId="0" applyNumberFormat="1" applyFont="1" applyFill="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0" fillId="0" borderId="11" xfId="0" applyFont="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1" xfId="0"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4"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0" fontId="10" fillId="7" borderId="35" xfId="0" applyFont="1" applyFill="1" applyBorder="1" applyAlignment="1" applyProtection="1">
      <alignment horizontal="center" vertical="center" wrapText="1"/>
      <protection locked="0"/>
    </xf>
    <xf numFmtId="0" fontId="10" fillId="7" borderId="36" xfId="0" applyFont="1" applyFill="1" applyBorder="1" applyAlignment="1" applyProtection="1">
      <alignment horizontal="center" vertical="center" wrapText="1"/>
      <protection locked="0"/>
    </xf>
    <xf numFmtId="0" fontId="10" fillId="7" borderId="37" xfId="0" applyFont="1" applyFill="1" applyBorder="1" applyAlignment="1" applyProtection="1">
      <alignment horizontal="center" vertical="center" wrapText="1"/>
      <protection locked="0"/>
    </xf>
    <xf numFmtId="0" fontId="37" fillId="2" borderId="25" xfId="0" applyFont="1" applyFill="1" applyBorder="1" applyAlignment="1">
      <alignment horizontal="center" vertical="center" wrapText="1"/>
    </xf>
    <xf numFmtId="0" fontId="37" fillId="2" borderId="24" xfId="0" applyFont="1" applyFill="1" applyBorder="1" applyAlignment="1">
      <alignment horizontal="center" vertical="center" wrapText="1"/>
    </xf>
    <xf numFmtId="0" fontId="30" fillId="4" borderId="1" xfId="0" applyFont="1" applyFill="1" applyBorder="1" applyAlignment="1" applyProtection="1">
      <alignment horizontal="center" vertical="center" wrapText="1"/>
      <protection locked="0"/>
    </xf>
    <xf numFmtId="0" fontId="30" fillId="4" borderId="11"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wrapText="1"/>
      <protection locked="0"/>
    </xf>
    <xf numFmtId="0" fontId="28" fillId="0" borderId="11" xfId="0" applyFont="1" applyBorder="1" applyAlignment="1" applyProtection="1">
      <alignment horizontal="left" vertical="center" wrapText="1"/>
      <protection locked="0"/>
    </xf>
    <xf numFmtId="0" fontId="28" fillId="0" borderId="23" xfId="0" applyFont="1" applyBorder="1" applyAlignment="1" applyProtection="1">
      <alignment horizontal="left" vertical="center" wrapText="1"/>
      <protection locked="0"/>
    </xf>
    <xf numFmtId="0" fontId="28" fillId="0" borderId="29" xfId="0" applyFont="1" applyBorder="1" applyAlignment="1" applyProtection="1">
      <alignment horizontal="left" vertical="center" wrapText="1"/>
      <protection locked="0"/>
    </xf>
    <xf numFmtId="0" fontId="31" fillId="0" borderId="3" xfId="0" applyFont="1" applyFill="1" applyBorder="1" applyAlignment="1" applyProtection="1">
      <alignment horizontal="center" vertical="center" wrapText="1"/>
      <protection locked="0"/>
    </xf>
    <xf numFmtId="0" fontId="31" fillId="0" borderId="2" xfId="0" applyFont="1" applyFill="1" applyBorder="1" applyAlignment="1" applyProtection="1">
      <alignment horizontal="center" vertical="center" wrapText="1"/>
      <protection locked="0"/>
    </xf>
    <xf numFmtId="0" fontId="31" fillId="0" borderId="30"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0" fillId="4" borderId="5" xfId="0" applyFont="1" applyFill="1" applyBorder="1" applyAlignment="1" applyProtection="1">
      <alignment horizontal="center" vertical="center" wrapText="1"/>
      <protection locked="0"/>
    </xf>
    <xf numFmtId="0" fontId="30" fillId="4" borderId="35"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protection locked="0"/>
    </xf>
    <xf numFmtId="0" fontId="28" fillId="0" borderId="11" xfId="0" applyFont="1" applyBorder="1" applyAlignment="1" applyProtection="1">
      <alignment horizontal="left" vertical="center"/>
      <protection locked="0"/>
    </xf>
    <xf numFmtId="0" fontId="30" fillId="4" borderId="1" xfId="0" applyFont="1" applyFill="1" applyBorder="1" applyAlignment="1" applyProtection="1">
      <alignment horizontal="center" vertical="center"/>
      <protection locked="0"/>
    </xf>
    <xf numFmtId="0" fontId="30" fillId="4" borderId="11" xfId="0" applyFont="1" applyFill="1" applyBorder="1" applyAlignment="1" applyProtection="1">
      <alignment horizontal="center" vertical="center"/>
      <protection locked="0"/>
    </xf>
    <xf numFmtId="0" fontId="28" fillId="0" borderId="1" xfId="0" applyFont="1" applyBorder="1" applyAlignment="1" applyProtection="1">
      <alignment vertical="center" wrapText="1"/>
      <protection locked="0"/>
    </xf>
    <xf numFmtId="0" fontId="28" fillId="0" borderId="11" xfId="0" applyFont="1" applyBorder="1" applyAlignment="1" applyProtection="1">
      <alignment vertical="center" wrapText="1"/>
      <protection locked="0"/>
    </xf>
    <xf numFmtId="0" fontId="28" fillId="0" borderId="10" xfId="0" applyFont="1" applyBorder="1" applyAlignment="1" applyProtection="1">
      <alignment horizontal="left" vertical="center" wrapText="1"/>
      <protection locked="0"/>
    </xf>
    <xf numFmtId="0" fontId="28" fillId="0" borderId="12" xfId="0" applyFont="1" applyBorder="1" applyAlignment="1" applyProtection="1">
      <alignment horizontal="left" vertical="center" wrapText="1"/>
      <protection locked="0"/>
    </xf>
    <xf numFmtId="0" fontId="31" fillId="0" borderId="1" xfId="0" applyFont="1" applyBorder="1" applyAlignment="1" applyProtection="1">
      <alignment horizontal="center" vertical="center" wrapText="1"/>
      <protection locked="0"/>
    </xf>
    <xf numFmtId="0" fontId="31" fillId="0" borderId="11" xfId="0" applyFont="1" applyBorder="1" applyAlignment="1" applyProtection="1">
      <alignment horizontal="center" vertical="center" wrapText="1"/>
      <protection locked="0"/>
    </xf>
    <xf numFmtId="0" fontId="31" fillId="0" borderId="22"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0" fillId="4" borderId="3" xfId="0" applyFont="1" applyFill="1" applyBorder="1" applyAlignment="1" applyProtection="1">
      <alignment horizontal="left" vertical="center" wrapText="1"/>
      <protection locked="0"/>
    </xf>
    <xf numFmtId="0" fontId="30" fillId="4" borderId="2" xfId="0" applyFont="1" applyFill="1" applyBorder="1" applyAlignment="1" applyProtection="1">
      <alignment horizontal="left" vertical="center" wrapText="1"/>
      <protection locked="0"/>
    </xf>
    <xf numFmtId="0" fontId="30" fillId="4" borderId="30" xfId="0" applyFont="1" applyFill="1" applyBorder="1" applyAlignment="1" applyProtection="1">
      <alignment horizontal="left" vertical="center" wrapText="1"/>
      <protection locked="0"/>
    </xf>
    <xf numFmtId="0" fontId="28" fillId="0" borderId="40" xfId="0" applyFont="1" applyBorder="1" applyAlignment="1" applyProtection="1">
      <alignment horizontal="left" vertical="center" wrapText="1"/>
      <protection locked="0"/>
    </xf>
    <xf numFmtId="0" fontId="28" fillId="0" borderId="1" xfId="0" applyFont="1" applyBorder="1" applyAlignment="1" applyProtection="1">
      <alignment horizontal="center" vertical="center" wrapText="1"/>
      <protection locked="0"/>
    </xf>
    <xf numFmtId="0" fontId="28" fillId="0" borderId="11" xfId="0" applyFont="1" applyBorder="1" applyAlignment="1" applyProtection="1">
      <alignment horizontal="center" vertical="center" wrapText="1"/>
      <protection locked="0"/>
    </xf>
    <xf numFmtId="0" fontId="28" fillId="0" borderId="3" xfId="0" applyFont="1" applyBorder="1" applyAlignment="1" applyProtection="1">
      <alignment horizontal="left" vertical="center" wrapText="1"/>
      <protection locked="0"/>
    </xf>
    <xf numFmtId="0" fontId="28" fillId="0" borderId="2" xfId="0" applyFont="1" applyBorder="1" applyAlignment="1" applyProtection="1">
      <alignment horizontal="left" vertical="center" wrapText="1"/>
      <protection locked="0"/>
    </xf>
    <xf numFmtId="0" fontId="28" fillId="0" borderId="30" xfId="0" applyFont="1" applyBorder="1" applyAlignment="1" applyProtection="1">
      <alignment horizontal="left" vertical="center" wrapText="1"/>
      <protection locked="0"/>
    </xf>
    <xf numFmtId="0" fontId="30" fillId="4" borderId="3" xfId="0" applyFont="1" applyFill="1" applyBorder="1" applyAlignment="1" applyProtection="1">
      <alignment horizontal="center" vertical="center" wrapText="1"/>
      <protection locked="0"/>
    </xf>
    <xf numFmtId="0" fontId="30" fillId="4" borderId="2" xfId="0" applyFont="1" applyFill="1" applyBorder="1" applyAlignment="1" applyProtection="1">
      <alignment horizontal="center" vertical="center" wrapText="1"/>
      <protection locked="0"/>
    </xf>
    <xf numFmtId="0" fontId="30" fillId="4" borderId="30" xfId="0" applyFont="1" applyFill="1" applyBorder="1" applyAlignment="1" applyProtection="1">
      <alignment horizontal="center" vertical="center" wrapText="1"/>
      <protection locked="0"/>
    </xf>
    <xf numFmtId="0" fontId="28" fillId="0" borderId="22" xfId="0" applyFont="1" applyBorder="1" applyAlignment="1" applyProtection="1">
      <alignment horizontal="center" vertical="center" wrapText="1"/>
      <protection locked="0"/>
    </xf>
    <xf numFmtId="0" fontId="28" fillId="0" borderId="22" xfId="0" applyFont="1" applyBorder="1" applyAlignment="1" applyProtection="1">
      <alignment horizontal="left" vertical="center" wrapText="1"/>
      <protection locked="0"/>
    </xf>
    <xf numFmtId="0" fontId="28" fillId="0" borderId="15" xfId="0" applyFont="1" applyBorder="1" applyAlignment="1" applyProtection="1">
      <alignment horizontal="left" vertical="center" wrapText="1"/>
      <protection locked="0"/>
    </xf>
    <xf numFmtId="0" fontId="29" fillId="0" borderId="19" xfId="0" applyFont="1" applyFill="1" applyBorder="1" applyAlignment="1" applyProtection="1">
      <alignment horizontal="center" vertical="center" wrapText="1"/>
      <protection locked="0"/>
    </xf>
    <xf numFmtId="0" fontId="29" fillId="0" borderId="20" xfId="0" applyFont="1" applyFill="1" applyBorder="1" applyAlignment="1" applyProtection="1">
      <alignment horizontal="center" vertical="center"/>
      <protection locked="0"/>
    </xf>
    <xf numFmtId="0" fontId="29" fillId="0" borderId="21" xfId="0" applyFont="1" applyFill="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30" fillId="4" borderId="1" xfId="0" applyFont="1" applyFill="1" applyBorder="1" applyAlignment="1" applyProtection="1">
      <alignment horizontal="center"/>
      <protection locked="0"/>
    </xf>
    <xf numFmtId="0" fontId="30" fillId="4" borderId="11" xfId="0" applyFont="1" applyFill="1" applyBorder="1" applyAlignment="1" applyProtection="1">
      <alignment horizontal="center"/>
      <protection locked="0"/>
    </xf>
    <xf numFmtId="0" fontId="28" fillId="0" borderId="3" xfId="0" applyFont="1" applyFill="1" applyBorder="1" applyAlignment="1" applyProtection="1">
      <alignment horizontal="left" vertical="center" wrapText="1"/>
    </xf>
    <xf numFmtId="0" fontId="28" fillId="0" borderId="2" xfId="0" applyFont="1" applyFill="1" applyBorder="1" applyAlignment="1" applyProtection="1">
      <alignment horizontal="left" vertical="center" wrapText="1"/>
    </xf>
    <xf numFmtId="0" fontId="28" fillId="0" borderId="30" xfId="0" applyFont="1" applyFill="1" applyBorder="1" applyAlignment="1" applyProtection="1">
      <alignment horizontal="left" vertical="center" wrapText="1"/>
    </xf>
    <xf numFmtId="0" fontId="28" fillId="0" borderId="1" xfId="0" applyFont="1" applyBorder="1" applyAlignment="1" applyProtection="1">
      <alignment horizontal="center"/>
      <protection locked="0"/>
    </xf>
    <xf numFmtId="0" fontId="30" fillId="4" borderId="3" xfId="0" applyFont="1" applyFill="1" applyBorder="1" applyAlignment="1" applyProtection="1">
      <alignment horizontal="center" vertical="top" wrapText="1"/>
      <protection locked="0"/>
    </xf>
    <xf numFmtId="0" fontId="30" fillId="4" borderId="2" xfId="0" applyFont="1" applyFill="1" applyBorder="1" applyAlignment="1" applyProtection="1">
      <alignment horizontal="center" vertical="top" wrapText="1"/>
      <protection locked="0"/>
    </xf>
    <xf numFmtId="0" fontId="30" fillId="4" borderId="30" xfId="0" applyFont="1" applyFill="1" applyBorder="1" applyAlignment="1" applyProtection="1">
      <alignment horizontal="center" vertical="top" wrapText="1"/>
      <protection locked="0"/>
    </xf>
    <xf numFmtId="0" fontId="28" fillId="0" borderId="3" xfId="0" applyNumberFormat="1" applyFont="1" applyFill="1" applyBorder="1" applyAlignment="1">
      <alignment horizontal="center" vertical="top" wrapText="1"/>
    </xf>
    <xf numFmtId="0" fontId="28" fillId="0" borderId="4" xfId="0" applyNumberFormat="1" applyFont="1" applyFill="1" applyBorder="1" applyAlignment="1">
      <alignment horizontal="center" vertical="top" wrapText="1"/>
    </xf>
    <xf numFmtId="0" fontId="28" fillId="0" borderId="30" xfId="0" applyNumberFormat="1" applyFont="1" applyFill="1" applyBorder="1" applyAlignment="1">
      <alignment horizontal="center" vertical="top" wrapText="1"/>
    </xf>
    <xf numFmtId="0" fontId="28" fillId="0" borderId="1" xfId="0" applyNumberFormat="1" applyFont="1" applyBorder="1" applyAlignment="1">
      <alignment horizontal="center" vertical="top" wrapText="1"/>
    </xf>
    <xf numFmtId="0" fontId="31" fillId="0" borderId="3" xfId="0" applyNumberFormat="1" applyFont="1" applyFill="1" applyBorder="1" applyAlignment="1">
      <alignment horizontal="center" vertical="center" wrapText="1"/>
    </xf>
    <xf numFmtId="0" fontId="31" fillId="0" borderId="4" xfId="0" applyNumberFormat="1" applyFont="1" applyFill="1" applyBorder="1" applyAlignment="1">
      <alignment horizontal="center" vertical="center" wrapText="1"/>
    </xf>
    <xf numFmtId="0" fontId="31" fillId="0" borderId="1" xfId="0" applyNumberFormat="1" applyFont="1" applyFill="1" applyBorder="1" applyAlignment="1">
      <alignment horizontal="center" vertical="center" wrapText="1"/>
    </xf>
    <xf numFmtId="0" fontId="31" fillId="0" borderId="11" xfId="0" applyNumberFormat="1" applyFont="1" applyFill="1" applyBorder="1" applyAlignment="1">
      <alignment horizontal="center" vertical="center" wrapText="1"/>
    </xf>
    <xf numFmtId="0" fontId="28" fillId="0" borderId="3" xfId="0" applyFont="1" applyBorder="1" applyAlignment="1" applyProtection="1">
      <alignment horizontal="right" vertical="center" wrapText="1"/>
      <protection locked="0"/>
    </xf>
    <xf numFmtId="0" fontId="28" fillId="0" borderId="4" xfId="0" applyFont="1" applyBorder="1" applyAlignment="1" applyProtection="1">
      <alignment horizontal="right" vertical="center" wrapText="1"/>
      <protection locked="0"/>
    </xf>
    <xf numFmtId="0" fontId="28" fillId="0" borderId="1" xfId="0" applyFont="1" applyBorder="1" applyAlignment="1" applyProtection="1">
      <alignment horizontal="right" vertical="center" wrapText="1"/>
      <protection locked="0"/>
    </xf>
    <xf numFmtId="0" fontId="31" fillId="7" borderId="1" xfId="0" applyFont="1" applyFill="1" applyBorder="1" applyAlignment="1">
      <alignment horizontal="left" vertical="top" wrapText="1"/>
    </xf>
    <xf numFmtId="0" fontId="31" fillId="7" borderId="11" xfId="0" applyFont="1" applyFill="1" applyBorder="1" applyAlignment="1">
      <alignment horizontal="left" vertical="top" wrapText="1"/>
    </xf>
    <xf numFmtId="0" fontId="30" fillId="7" borderId="1" xfId="0" applyFont="1" applyFill="1" applyBorder="1" applyAlignment="1" applyProtection="1">
      <alignment horizontal="center" vertical="top" wrapText="1"/>
      <protection locked="0"/>
    </xf>
    <xf numFmtId="0" fontId="30" fillId="7" borderId="11" xfId="0" applyFont="1" applyFill="1" applyBorder="1" applyAlignment="1" applyProtection="1">
      <alignment horizontal="center" vertical="top" wrapText="1"/>
      <protection locked="0"/>
    </xf>
    <xf numFmtId="0" fontId="30" fillId="4" borderId="1" xfId="0" applyFont="1" applyFill="1" applyBorder="1" applyAlignment="1" applyProtection="1">
      <alignment horizontal="center" vertical="top" wrapText="1"/>
      <protection locked="0"/>
    </xf>
    <xf numFmtId="0" fontId="31" fillId="0" borderId="1" xfId="0" applyFont="1" applyFill="1" applyBorder="1" applyAlignment="1" applyProtection="1">
      <alignment horizontal="center" vertical="top" wrapText="1"/>
      <protection locked="0"/>
    </xf>
    <xf numFmtId="0" fontId="31" fillId="0" borderId="1" xfId="0" applyFont="1" applyBorder="1" applyAlignment="1" applyProtection="1">
      <alignment horizontal="left" vertical="center" wrapText="1"/>
      <protection locked="0"/>
    </xf>
    <xf numFmtId="0" fontId="29" fillId="0" borderId="25" xfId="0" applyFont="1" applyFill="1" applyBorder="1" applyAlignment="1" applyProtection="1">
      <alignment horizontal="center" vertical="center" wrapText="1"/>
      <protection locked="0"/>
    </xf>
    <xf numFmtId="0" fontId="29" fillId="0" borderId="24" xfId="0" applyFont="1" applyFill="1" applyBorder="1" applyAlignment="1" applyProtection="1">
      <alignment horizontal="center" vertical="center"/>
      <protection locked="0"/>
    </xf>
    <xf numFmtId="0" fontId="29" fillId="0" borderId="38" xfId="0" applyFont="1" applyFill="1" applyBorder="1" applyAlignment="1" applyProtection="1">
      <alignment horizontal="center" vertical="center"/>
      <protection locked="0"/>
    </xf>
    <xf numFmtId="0" fontId="28" fillId="0" borderId="0" xfId="0" applyFont="1" applyBorder="1" applyAlignment="1">
      <alignment horizontal="center" vertical="center" wrapText="1"/>
    </xf>
    <xf numFmtId="14" fontId="31" fillId="0" borderId="0" xfId="0" applyNumberFormat="1" applyFont="1" applyFill="1" applyBorder="1" applyAlignment="1">
      <alignment horizontal="center" vertical="center" wrapText="1"/>
    </xf>
    <xf numFmtId="14" fontId="31" fillId="0" borderId="36" xfId="0" applyNumberFormat="1" applyFont="1" applyFill="1" applyBorder="1" applyAlignment="1">
      <alignment horizontal="center" vertical="center" wrapText="1"/>
    </xf>
    <xf numFmtId="0" fontId="28" fillId="0" borderId="10" xfId="0" applyFont="1" applyBorder="1" applyAlignment="1" applyProtection="1">
      <alignment horizontal="left" vertical="center"/>
      <protection locked="0"/>
    </xf>
    <xf numFmtId="0" fontId="31" fillId="0" borderId="1" xfId="0" applyFont="1" applyBorder="1" applyAlignment="1" applyProtection="1">
      <alignment horizontal="center"/>
      <protection locked="0"/>
    </xf>
    <xf numFmtId="0" fontId="31" fillId="0" borderId="3"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0"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11" xfId="0" applyFont="1" applyFill="1" applyBorder="1" applyAlignment="1">
      <alignment horizontal="center" vertical="center" wrapText="1"/>
    </xf>
    <xf numFmtId="0" fontId="28" fillId="0" borderId="3" xfId="0" applyNumberFormat="1" applyFont="1" applyBorder="1" applyAlignment="1">
      <alignment horizontal="center" vertical="top" wrapText="1"/>
    </xf>
    <xf numFmtId="0" fontId="28" fillId="0" borderId="4" xfId="0" applyNumberFormat="1" applyFont="1" applyBorder="1" applyAlignment="1">
      <alignment horizontal="center" vertical="top" wrapText="1"/>
    </xf>
    <xf numFmtId="0" fontId="18" fillId="7" borderId="6" xfId="0" applyNumberFormat="1" applyFont="1" applyFill="1" applyBorder="1" applyAlignment="1">
      <alignment horizontal="center" vertical="center" wrapText="1"/>
    </xf>
    <xf numFmtId="0" fontId="18" fillId="7" borderId="35" xfId="0" applyNumberFormat="1" applyFont="1" applyFill="1" applyBorder="1" applyAlignment="1">
      <alignment horizontal="center" vertical="center" wrapText="1"/>
    </xf>
    <xf numFmtId="0" fontId="18" fillId="7" borderId="7" xfId="0" applyNumberFormat="1" applyFont="1" applyFill="1" applyBorder="1" applyAlignment="1">
      <alignment horizontal="center" vertical="center" wrapText="1"/>
    </xf>
    <xf numFmtId="0" fontId="18" fillId="7" borderId="36" xfId="0" applyNumberFormat="1" applyFont="1" applyFill="1" applyBorder="1" applyAlignment="1">
      <alignment horizontal="center" vertical="center" wrapText="1"/>
    </xf>
  </cellXfs>
  <cellStyles count="5">
    <cellStyle name="Normal 8" xfId="4"/>
    <cellStyle name="一般" xfId="0" builtinId="0"/>
    <cellStyle name="一般 2" xfId="1"/>
    <cellStyle name="一般 3" xfId="2"/>
    <cellStyle name="超連結 2" xfId="3"/>
  </cellStyles>
  <dxfs count="56">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8" tint="0.39994506668294322"/>
        </patternFill>
      </fill>
    </dxf>
    <dxf>
      <fill>
        <patternFill>
          <bgColor rgb="FFFFFF00"/>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theme="5" tint="0.39994506668294322"/>
        </patternFill>
      </fill>
    </dxf>
    <dxf>
      <fill>
        <patternFill>
          <bgColor rgb="FFFF0000"/>
        </patternFill>
      </fill>
    </dxf>
    <dxf>
      <fill>
        <patternFill>
          <bgColor rgb="FF92D05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FFFF00"/>
        </patternFill>
      </fill>
    </dxf>
    <dxf>
      <fill>
        <patternFill>
          <bgColor rgb="FFFFFF00"/>
        </patternFill>
      </fill>
    </dxf>
    <dxf>
      <fill>
        <patternFill>
          <bgColor theme="5" tint="0.39994506668294322"/>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theme="5" tint="0.39994506668294322"/>
        </patternFill>
      </fill>
    </dxf>
    <dxf>
      <fill>
        <patternFill>
          <bgColor theme="5"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00FF"/>
      <color rgb="FF008000"/>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5" Type="http://schemas.openxmlformats.org/officeDocument/2006/relationships/image" Target="../media/image6.pn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85725</xdr:rowOff>
    </xdr:from>
    <xdr:to>
      <xdr:col>3</xdr:col>
      <xdr:colOff>428625</xdr:colOff>
      <xdr:row>0</xdr:row>
      <xdr:rowOff>533400</xdr:rowOff>
    </xdr:to>
    <xdr:pic>
      <xdr:nvPicPr>
        <xdr:cNvPr id="23685" name="圖片 2" descr="MSI logo"/>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7625" y="85725"/>
          <a:ext cx="18954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2</xdr:row>
      <xdr:rowOff>57150</xdr:rowOff>
    </xdr:from>
    <xdr:to>
      <xdr:col>9</xdr:col>
      <xdr:colOff>342900</xdr:colOff>
      <xdr:row>2</xdr:row>
      <xdr:rowOff>409575</xdr:rowOff>
    </xdr:to>
    <xdr:pic>
      <xdr:nvPicPr>
        <xdr:cNvPr id="27666"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075" y="9429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333375</xdr:colOff>
      <xdr:row>9</xdr:row>
      <xdr:rowOff>14286</xdr:rowOff>
    </xdr:from>
    <xdr:to>
      <xdr:col>12</xdr:col>
      <xdr:colOff>742949</xdr:colOff>
      <xdr:row>20</xdr:row>
      <xdr:rowOff>38099</xdr:rowOff>
    </xdr:to>
    <xdr:pic>
      <xdr:nvPicPr>
        <xdr:cNvPr id="4" name="圖片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14700" y="2452686"/>
          <a:ext cx="3105149" cy="2328863"/>
        </a:xfrm>
        <a:prstGeom prst="rect">
          <a:avLst/>
        </a:prstGeom>
      </xdr:spPr>
    </xdr:pic>
    <xdr:clientData/>
  </xdr:twoCellAnchor>
  <xdr:twoCellAnchor editAs="oneCell">
    <xdr:from>
      <xdr:col>0</xdr:col>
      <xdr:colOff>0</xdr:colOff>
      <xdr:row>9</xdr:row>
      <xdr:rowOff>4762</xdr:rowOff>
    </xdr:from>
    <xdr:to>
      <xdr:col>6</xdr:col>
      <xdr:colOff>123826</xdr:colOff>
      <xdr:row>20</xdr:row>
      <xdr:rowOff>28575</xdr:rowOff>
    </xdr:to>
    <xdr:pic>
      <xdr:nvPicPr>
        <xdr:cNvPr id="5" name="圖片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2443162"/>
          <a:ext cx="3105151" cy="2328863"/>
        </a:xfrm>
        <a:prstGeom prst="rect">
          <a:avLst/>
        </a:prstGeom>
      </xdr:spPr>
    </xdr:pic>
    <xdr:clientData/>
  </xdr:twoCellAnchor>
  <xdr:twoCellAnchor editAs="oneCell">
    <xdr:from>
      <xdr:col>0</xdr:col>
      <xdr:colOff>26194</xdr:colOff>
      <xdr:row>23</xdr:row>
      <xdr:rowOff>45242</xdr:rowOff>
    </xdr:from>
    <xdr:to>
      <xdr:col>5</xdr:col>
      <xdr:colOff>390528</xdr:colOff>
      <xdr:row>33</xdr:row>
      <xdr:rowOff>123231</xdr:rowOff>
    </xdr:to>
    <xdr:pic>
      <xdr:nvPicPr>
        <xdr:cNvPr id="2" name="圖片 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rot="16200000">
          <a:off x="388441" y="5055095"/>
          <a:ext cx="2173489" cy="2897984"/>
        </a:xfrm>
        <a:prstGeom prst="rect">
          <a:avLst/>
        </a:prstGeom>
      </xdr:spPr>
    </xdr:pic>
    <xdr:clientData/>
  </xdr:twoCellAnchor>
  <xdr:twoCellAnchor editAs="oneCell">
    <xdr:from>
      <xdr:col>6</xdr:col>
      <xdr:colOff>200026</xdr:colOff>
      <xdr:row>23</xdr:row>
      <xdr:rowOff>71586</xdr:rowOff>
    </xdr:from>
    <xdr:to>
      <xdr:col>12</xdr:col>
      <xdr:colOff>723901</xdr:colOff>
      <xdr:row>33</xdr:row>
      <xdr:rowOff>111091</xdr:rowOff>
    </xdr:to>
    <xdr:pic>
      <xdr:nvPicPr>
        <xdr:cNvPr id="6" name="圖片 5"/>
        <xdr:cNvPicPr>
          <a:picLocks noChangeAspect="1"/>
        </xdr:cNvPicPr>
      </xdr:nvPicPr>
      <xdr:blipFill rotWithShape="1">
        <a:blip xmlns:r="http://schemas.openxmlformats.org/officeDocument/2006/relationships" r:embed="rId5"/>
        <a:srcRect l="40006" t="40929" r="40200" b="35734"/>
        <a:stretch/>
      </xdr:blipFill>
      <xdr:spPr>
        <a:xfrm>
          <a:off x="3181351" y="5443686"/>
          <a:ext cx="3219450" cy="21350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125941</xdr:colOff>
      <xdr:row>5</xdr:row>
      <xdr:rowOff>42897</xdr:rowOff>
    </xdr:from>
    <xdr:to>
      <xdr:col>1</xdr:col>
      <xdr:colOff>5600913</xdr:colOff>
      <xdr:row>5</xdr:row>
      <xdr:rowOff>2677583</xdr:rowOff>
    </xdr:to>
    <xdr:pic>
      <xdr:nvPicPr>
        <xdr:cNvPr id="2" name="圖片 1"/>
        <xdr:cNvPicPr>
          <a:picLocks noChangeAspect="1"/>
        </xdr:cNvPicPr>
      </xdr:nvPicPr>
      <xdr:blipFill>
        <a:blip xmlns:r="http://schemas.openxmlformats.org/officeDocument/2006/relationships" r:embed="rId1"/>
        <a:stretch>
          <a:fillRect/>
        </a:stretch>
      </xdr:blipFill>
      <xdr:spPr>
        <a:xfrm>
          <a:off x="1184274" y="6710397"/>
          <a:ext cx="5474972" cy="26346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323850</xdr:colOff>
      <xdr:row>0</xdr:row>
      <xdr:rowOff>419100</xdr:rowOff>
    </xdr:to>
    <xdr:pic>
      <xdr:nvPicPr>
        <xdr:cNvPr id="2" name="圖片 1" descr="MSI logo"/>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7625" y="66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35</xdr:row>
      <xdr:rowOff>66675</xdr:rowOff>
    </xdr:from>
    <xdr:to>
      <xdr:col>2</xdr:col>
      <xdr:colOff>323850</xdr:colOff>
      <xdr:row>35</xdr:row>
      <xdr:rowOff>419100</xdr:rowOff>
    </xdr:to>
    <xdr:pic>
      <xdr:nvPicPr>
        <xdr:cNvPr id="3" name="圖片 2" descr="MSI logo"/>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47625" y="9591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msi.com/"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1"/>
  <dimension ref="A1:M31"/>
  <sheetViews>
    <sheetView tabSelected="1" view="pageBreakPreview" zoomScaleSheetLayoutView="100" workbookViewId="0">
      <selection activeCell="H9" sqref="H9:M9"/>
    </sheetView>
  </sheetViews>
  <sheetFormatPr defaultColWidth="9.140625" defaultRowHeight="16.5"/>
  <cols>
    <col min="1" max="5" width="7.5703125" style="8" customWidth="1"/>
    <col min="6" max="6" width="8.85546875" style="8" customWidth="1"/>
    <col min="7" max="12" width="7.5703125" style="8" customWidth="1"/>
    <col min="13" max="13" width="8.140625" style="8" customWidth="1"/>
    <col min="14" max="14" width="7.5703125" style="1" customWidth="1"/>
    <col min="15" max="16384" width="9.140625" style="1"/>
  </cols>
  <sheetData>
    <row r="1" spans="1:13" ht="61.5" customHeight="1">
      <c r="A1" s="124"/>
      <c r="B1" s="125"/>
      <c r="C1" s="125"/>
      <c r="D1" s="125"/>
      <c r="E1" s="125"/>
      <c r="F1" s="125"/>
      <c r="G1" s="125"/>
      <c r="H1" s="125"/>
      <c r="I1" s="125"/>
      <c r="J1" s="125"/>
      <c r="K1" s="125"/>
      <c r="L1" s="125"/>
      <c r="M1" s="126"/>
    </row>
    <row r="2" spans="1:13">
      <c r="A2" s="127"/>
      <c r="B2" s="128"/>
      <c r="C2" s="128"/>
      <c r="D2" s="128"/>
      <c r="E2" s="128"/>
      <c r="F2" s="128"/>
      <c r="G2" s="128"/>
      <c r="H2" s="128"/>
      <c r="I2" s="128"/>
      <c r="J2" s="128"/>
      <c r="K2" s="128"/>
      <c r="L2" s="128"/>
      <c r="M2" s="129"/>
    </row>
    <row r="3" spans="1:13" ht="60" customHeight="1">
      <c r="A3" s="146" t="s">
        <v>8</v>
      </c>
      <c r="B3" s="147"/>
      <c r="C3" s="147"/>
      <c r="D3" s="147"/>
      <c r="E3" s="147"/>
      <c r="F3" s="147"/>
      <c r="G3" s="147"/>
      <c r="H3" s="147"/>
      <c r="I3" s="147"/>
      <c r="J3" s="147"/>
      <c r="K3" s="147"/>
      <c r="L3" s="147"/>
      <c r="M3" s="148"/>
    </row>
    <row r="4" spans="1:13" ht="16.5" customHeight="1">
      <c r="A4" s="89"/>
      <c r="B4" s="41"/>
      <c r="C4" s="41"/>
      <c r="D4" s="41"/>
      <c r="E4" s="41"/>
      <c r="F4" s="41"/>
      <c r="G4" s="41"/>
      <c r="H4" s="41"/>
      <c r="I4" s="41"/>
      <c r="J4" s="41"/>
      <c r="K4" s="41"/>
      <c r="L4" s="41"/>
      <c r="M4" s="90"/>
    </row>
    <row r="5" spans="1:13" ht="16.5" customHeight="1">
      <c r="A5" s="89"/>
      <c r="B5" s="41"/>
      <c r="C5" s="41"/>
      <c r="D5" s="41"/>
      <c r="E5" s="41"/>
      <c r="F5" s="41"/>
      <c r="G5" s="41"/>
      <c r="H5" s="41"/>
      <c r="I5" s="41"/>
      <c r="J5" s="41"/>
      <c r="K5" s="41"/>
      <c r="L5" s="41"/>
      <c r="M5" s="90"/>
    </row>
    <row r="6" spans="1:13" ht="16.5" customHeight="1">
      <c r="A6" s="89"/>
      <c r="B6" s="41"/>
      <c r="C6" s="41"/>
      <c r="D6" s="41"/>
      <c r="E6" s="41"/>
      <c r="F6" s="41"/>
      <c r="G6" s="41"/>
      <c r="H6" s="41"/>
      <c r="I6" s="41"/>
      <c r="J6" s="41"/>
      <c r="K6" s="41"/>
      <c r="L6" s="41"/>
      <c r="M6" s="90"/>
    </row>
    <row r="7" spans="1:13">
      <c r="A7" s="91"/>
      <c r="B7" s="9"/>
      <c r="C7" s="9"/>
      <c r="D7" s="9"/>
      <c r="E7" s="9"/>
      <c r="F7" s="9"/>
      <c r="G7" s="9"/>
      <c r="H7" s="9"/>
      <c r="I7" s="9"/>
      <c r="J7" s="9"/>
      <c r="K7" s="9"/>
      <c r="L7" s="9"/>
      <c r="M7" s="92"/>
    </row>
    <row r="8" spans="1:13" ht="23.25">
      <c r="A8" s="132" t="s">
        <v>45</v>
      </c>
      <c r="B8" s="133"/>
      <c r="C8" s="133"/>
      <c r="D8" s="133"/>
      <c r="E8" s="133"/>
      <c r="F8" s="133"/>
      <c r="G8" s="133"/>
      <c r="H8" s="153" t="s">
        <v>276</v>
      </c>
      <c r="I8" s="153"/>
      <c r="J8" s="153"/>
      <c r="K8" s="153"/>
      <c r="L8" s="153"/>
      <c r="M8" s="154"/>
    </row>
    <row r="9" spans="1:13" ht="63.75" customHeight="1">
      <c r="A9" s="132" t="s">
        <v>173</v>
      </c>
      <c r="B9" s="133"/>
      <c r="C9" s="133"/>
      <c r="D9" s="133"/>
      <c r="E9" s="133"/>
      <c r="F9" s="133"/>
      <c r="G9" s="133"/>
      <c r="H9" s="130" t="s">
        <v>293</v>
      </c>
      <c r="I9" s="130"/>
      <c r="J9" s="130"/>
      <c r="K9" s="130"/>
      <c r="L9" s="130"/>
      <c r="M9" s="131"/>
    </row>
    <row r="10" spans="1:13" ht="23.25">
      <c r="A10" s="132" t="s">
        <v>7</v>
      </c>
      <c r="B10" s="133"/>
      <c r="C10" s="133"/>
      <c r="D10" s="133"/>
      <c r="E10" s="133"/>
      <c r="F10" s="133"/>
      <c r="G10" s="133"/>
      <c r="H10" s="157" t="s">
        <v>292</v>
      </c>
      <c r="I10" s="157"/>
      <c r="J10" s="157"/>
      <c r="K10" s="157"/>
      <c r="L10" s="157"/>
      <c r="M10" s="158"/>
    </row>
    <row r="11" spans="1:13">
      <c r="A11" s="91"/>
      <c r="B11" s="9"/>
      <c r="C11" s="9"/>
      <c r="D11" s="9"/>
      <c r="E11" s="9"/>
      <c r="F11" s="9"/>
      <c r="G11" s="9"/>
      <c r="H11" s="9"/>
      <c r="I11" s="9"/>
      <c r="J11" s="9"/>
      <c r="K11" s="9"/>
      <c r="L11" s="9"/>
      <c r="M11" s="92"/>
    </row>
    <row r="12" spans="1:13" ht="20.25" customHeight="1">
      <c r="A12" s="138" t="s">
        <v>56</v>
      </c>
      <c r="B12" s="139"/>
      <c r="C12" s="139"/>
      <c r="D12" s="139"/>
      <c r="E12" s="139"/>
      <c r="F12" s="139"/>
      <c r="G12" s="139"/>
      <c r="H12" s="139"/>
      <c r="I12" s="139"/>
      <c r="J12" s="139"/>
      <c r="K12" s="139"/>
      <c r="L12" s="139"/>
      <c r="M12" s="140"/>
    </row>
    <row r="13" spans="1:13" ht="27" customHeight="1">
      <c r="A13" s="138"/>
      <c r="B13" s="139"/>
      <c r="C13" s="139"/>
      <c r="D13" s="139"/>
      <c r="E13" s="139"/>
      <c r="F13" s="139"/>
      <c r="G13" s="139"/>
      <c r="H13" s="139"/>
      <c r="I13" s="139"/>
      <c r="J13" s="139"/>
      <c r="K13" s="139"/>
      <c r="L13" s="139"/>
      <c r="M13" s="140"/>
    </row>
    <row r="14" spans="1:13" ht="16.5" customHeight="1">
      <c r="A14" s="138"/>
      <c r="B14" s="139"/>
      <c r="C14" s="139"/>
      <c r="D14" s="139"/>
      <c r="E14" s="139"/>
      <c r="F14" s="139"/>
      <c r="G14" s="139"/>
      <c r="H14" s="139"/>
      <c r="I14" s="139"/>
      <c r="J14" s="139"/>
      <c r="K14" s="139"/>
      <c r="L14" s="139"/>
      <c r="M14" s="140"/>
    </row>
    <row r="15" spans="1:13" ht="16.5" customHeight="1">
      <c r="A15" s="138"/>
      <c r="B15" s="139"/>
      <c r="C15" s="139"/>
      <c r="D15" s="139"/>
      <c r="E15" s="139"/>
      <c r="F15" s="139"/>
      <c r="G15" s="139"/>
      <c r="H15" s="139"/>
      <c r="I15" s="139"/>
      <c r="J15" s="139"/>
      <c r="K15" s="139"/>
      <c r="L15" s="139"/>
      <c r="M15" s="140"/>
    </row>
    <row r="16" spans="1:13" ht="38.25" customHeight="1">
      <c r="A16" s="138"/>
      <c r="B16" s="139"/>
      <c r="C16" s="139"/>
      <c r="D16" s="139"/>
      <c r="E16" s="139"/>
      <c r="F16" s="139"/>
      <c r="G16" s="139"/>
      <c r="H16" s="139"/>
      <c r="I16" s="139"/>
      <c r="J16" s="139"/>
      <c r="K16" s="139"/>
      <c r="L16" s="139"/>
      <c r="M16" s="140"/>
    </row>
    <row r="17" spans="1:13" ht="16.5" customHeight="1">
      <c r="A17" s="138"/>
      <c r="B17" s="139"/>
      <c r="C17" s="139"/>
      <c r="D17" s="139"/>
      <c r="E17" s="139"/>
      <c r="F17" s="139"/>
      <c r="G17" s="139"/>
      <c r="H17" s="139"/>
      <c r="I17" s="139"/>
      <c r="J17" s="139"/>
      <c r="K17" s="139"/>
      <c r="L17" s="139"/>
      <c r="M17" s="140"/>
    </row>
    <row r="18" spans="1:13" ht="16.5" customHeight="1">
      <c r="A18" s="138"/>
      <c r="B18" s="139"/>
      <c r="C18" s="139"/>
      <c r="D18" s="139"/>
      <c r="E18" s="139"/>
      <c r="F18" s="139"/>
      <c r="G18" s="139"/>
      <c r="H18" s="139"/>
      <c r="I18" s="139"/>
      <c r="J18" s="139"/>
      <c r="K18" s="139"/>
      <c r="L18" s="139"/>
      <c r="M18" s="140"/>
    </row>
    <row r="19" spans="1:13" ht="16.5" customHeight="1">
      <c r="A19" s="93"/>
      <c r="B19" s="10"/>
      <c r="C19" s="10"/>
      <c r="D19" s="10"/>
      <c r="E19" s="10"/>
      <c r="F19" s="10"/>
      <c r="G19" s="10"/>
      <c r="H19" s="10"/>
      <c r="I19" s="10"/>
      <c r="J19" s="10"/>
      <c r="K19" s="10"/>
      <c r="L19" s="10"/>
      <c r="M19" s="94"/>
    </row>
    <row r="20" spans="1:13" ht="25.5" customHeight="1">
      <c r="A20" s="135" t="s">
        <v>246</v>
      </c>
      <c r="B20" s="136"/>
      <c r="C20" s="136"/>
      <c r="D20" s="136"/>
      <c r="E20" s="136"/>
      <c r="F20" s="136"/>
      <c r="G20" s="136"/>
      <c r="H20" s="136"/>
      <c r="I20" s="136"/>
      <c r="J20" s="136"/>
      <c r="K20" s="136"/>
      <c r="L20" s="136"/>
      <c r="M20" s="137"/>
    </row>
    <row r="21" spans="1:13" ht="20.25" customHeight="1">
      <c r="A21" s="95"/>
      <c r="B21" s="11"/>
      <c r="C21" s="11"/>
      <c r="D21" s="11"/>
      <c r="E21" s="11"/>
      <c r="F21" s="11"/>
      <c r="G21" s="11"/>
      <c r="H21" s="11"/>
      <c r="I21" s="11"/>
      <c r="J21" s="11"/>
      <c r="K21" s="11"/>
      <c r="L21" s="11"/>
      <c r="M21" s="96"/>
    </row>
    <row r="22" spans="1:13">
      <c r="A22" s="91"/>
      <c r="B22" s="9"/>
      <c r="C22" s="9"/>
      <c r="D22" s="9"/>
      <c r="E22" s="9"/>
      <c r="F22" s="9"/>
      <c r="G22" s="9"/>
      <c r="H22" s="9"/>
      <c r="I22" s="9"/>
      <c r="J22" s="9"/>
      <c r="K22" s="9"/>
      <c r="L22" s="9"/>
      <c r="M22" s="92"/>
    </row>
    <row r="23" spans="1:13">
      <c r="A23" s="91"/>
      <c r="B23" s="9"/>
      <c r="C23" s="9"/>
      <c r="D23" s="9"/>
      <c r="E23" s="9"/>
      <c r="F23" s="9"/>
      <c r="G23" s="9"/>
      <c r="H23" s="9"/>
      <c r="I23" s="9"/>
      <c r="J23" s="9"/>
      <c r="K23" s="9"/>
      <c r="L23" s="9"/>
      <c r="M23" s="92"/>
    </row>
    <row r="24" spans="1:13">
      <c r="A24" s="91"/>
      <c r="B24" s="9"/>
      <c r="C24" s="9"/>
      <c r="D24" s="9"/>
      <c r="E24" s="9"/>
      <c r="F24" s="9"/>
      <c r="G24" s="9"/>
      <c r="H24" s="9"/>
      <c r="I24" s="9"/>
      <c r="J24" s="9"/>
      <c r="K24" s="9"/>
      <c r="L24" s="9"/>
      <c r="M24" s="92"/>
    </row>
    <row r="25" spans="1:13">
      <c r="A25" s="97"/>
      <c r="B25" s="12"/>
      <c r="C25" s="12"/>
      <c r="D25" s="159" t="s">
        <v>22</v>
      </c>
      <c r="E25" s="160"/>
      <c r="F25" s="160"/>
      <c r="G25" s="160"/>
      <c r="H25" s="161"/>
      <c r="I25" s="160" t="s">
        <v>23</v>
      </c>
      <c r="J25" s="160"/>
      <c r="K25" s="160"/>
      <c r="L25" s="160"/>
      <c r="M25" s="162"/>
    </row>
    <row r="26" spans="1:13" s="2" customFormat="1" ht="33" customHeight="1">
      <c r="A26" s="155" t="s">
        <v>20</v>
      </c>
      <c r="B26" s="156"/>
      <c r="C26" s="156"/>
      <c r="D26" s="134" t="s">
        <v>277</v>
      </c>
      <c r="E26" s="134"/>
      <c r="F26" s="134"/>
      <c r="G26" s="134"/>
      <c r="H26" s="134"/>
      <c r="I26" s="134" t="s">
        <v>278</v>
      </c>
      <c r="J26" s="134"/>
      <c r="K26" s="134"/>
      <c r="L26" s="134"/>
      <c r="M26" s="134"/>
    </row>
    <row r="27" spans="1:13" s="2" customFormat="1" ht="27.75" customHeight="1">
      <c r="A27" s="155" t="s">
        <v>17</v>
      </c>
      <c r="B27" s="156"/>
      <c r="C27" s="156"/>
      <c r="D27" s="134" t="s">
        <v>279</v>
      </c>
      <c r="E27" s="134"/>
      <c r="F27" s="134"/>
      <c r="G27" s="134"/>
      <c r="H27" s="134"/>
      <c r="I27" s="134" t="s">
        <v>280</v>
      </c>
      <c r="J27" s="134"/>
      <c r="K27" s="134"/>
      <c r="L27" s="134"/>
      <c r="M27" s="134"/>
    </row>
    <row r="28" spans="1:13" s="2" customFormat="1" ht="25.5" customHeight="1">
      <c r="A28" s="144" t="s">
        <v>21</v>
      </c>
      <c r="B28" s="145"/>
      <c r="C28" s="145"/>
      <c r="D28" s="152">
        <v>20180209</v>
      </c>
      <c r="E28" s="152"/>
      <c r="F28" s="152"/>
      <c r="G28" s="152"/>
      <c r="H28" s="152"/>
      <c r="I28" s="152">
        <v>20180209</v>
      </c>
      <c r="J28" s="152"/>
      <c r="K28" s="152"/>
      <c r="L28" s="152"/>
      <c r="M28" s="152"/>
    </row>
    <row r="29" spans="1:13" ht="10.5" customHeight="1">
      <c r="A29" s="91"/>
      <c r="B29" s="9"/>
      <c r="C29" s="9"/>
      <c r="D29" s="9"/>
      <c r="E29" s="9"/>
      <c r="F29" s="9"/>
      <c r="G29" s="9"/>
      <c r="H29" s="9"/>
      <c r="I29" s="9"/>
      <c r="J29" s="9"/>
      <c r="K29" s="9"/>
      <c r="L29" s="9"/>
      <c r="M29" s="92"/>
    </row>
    <row r="30" spans="1:13" ht="41.25" customHeight="1">
      <c r="A30" s="149" t="s">
        <v>6</v>
      </c>
      <c r="B30" s="150"/>
      <c r="C30" s="150"/>
      <c r="D30" s="150"/>
      <c r="E30" s="150"/>
      <c r="F30" s="150"/>
      <c r="G30" s="150"/>
      <c r="H30" s="150"/>
      <c r="I30" s="150"/>
      <c r="J30" s="150"/>
      <c r="K30" s="150"/>
      <c r="L30" s="150"/>
      <c r="M30" s="151"/>
    </row>
    <row r="31" spans="1:13" ht="9" customHeight="1" thickBot="1">
      <c r="A31" s="141"/>
      <c r="B31" s="142"/>
      <c r="C31" s="142"/>
      <c r="D31" s="142"/>
      <c r="E31" s="142"/>
      <c r="F31" s="142"/>
      <c r="G31" s="142"/>
      <c r="H31" s="142"/>
      <c r="I31" s="142"/>
      <c r="J31" s="142"/>
      <c r="K31" s="142"/>
      <c r="L31" s="142"/>
      <c r="M31" s="143"/>
    </row>
  </sheetData>
  <sheetProtection formatCells="0" selectLockedCells="1"/>
  <mergeCells count="23">
    <mergeCell ref="D27:H27"/>
    <mergeCell ref="A31:M31"/>
    <mergeCell ref="A28:C28"/>
    <mergeCell ref="A3:M3"/>
    <mergeCell ref="A30:M30"/>
    <mergeCell ref="I27:M27"/>
    <mergeCell ref="D28:H28"/>
    <mergeCell ref="I28:M28"/>
    <mergeCell ref="H8:M8"/>
    <mergeCell ref="A10:G10"/>
    <mergeCell ref="A26:C26"/>
    <mergeCell ref="A27:C27"/>
    <mergeCell ref="H10:M10"/>
    <mergeCell ref="D25:H25"/>
    <mergeCell ref="I25:M25"/>
    <mergeCell ref="D26:H26"/>
    <mergeCell ref="A1:M2"/>
    <mergeCell ref="H9:M9"/>
    <mergeCell ref="A8:G8"/>
    <mergeCell ref="A9:G9"/>
    <mergeCell ref="I26:M26"/>
    <mergeCell ref="A20:M20"/>
    <mergeCell ref="A12:M18"/>
  </mergeCells>
  <phoneticPr fontId="3" type="noConversion"/>
  <conditionalFormatting sqref="D26:M28">
    <cfRule type="containsBlanks" dxfId="55" priority="4">
      <formula>LEN(TRIM(D26))=0</formula>
    </cfRule>
  </conditionalFormatting>
  <conditionalFormatting sqref="H8:M8">
    <cfRule type="containsText" dxfId="54" priority="3" operator="containsText" text="Select">
      <formula>NOT(ISERROR(SEARCH("Select",H8)))</formula>
    </cfRule>
  </conditionalFormatting>
  <conditionalFormatting sqref="H9:M9">
    <cfRule type="containsText" dxfId="53" priority="2" operator="containsText" text="XXXXX">
      <formula>NOT(ISERROR(SEARCH("XXXXX",H9)))</formula>
    </cfRule>
  </conditionalFormatting>
  <conditionalFormatting sqref="H10:M10">
    <cfRule type="containsText" dxfId="52" priority="1" operator="containsText" text="YYYY\MM\DD">
      <formula>NOT(ISERROR(SEARCH("YYYY\MM\DD",H10)))</formula>
    </cfRule>
  </conditionalFormatting>
  <dataValidations count="1">
    <dataValidation type="list" allowBlank="1" promptTitle="填寫提示:" prompt="1. 請使用下拉選單,選擇所申請的產品別._x000a_2. 若產品不在此選單範圍,請於本欄位填寫產品類別." sqref="H8:M8">
      <formula1>"Select,Notebook computers,Tablet computers,Slate computers,Mobile thin clients"</formula1>
    </dataValidation>
  </dataValidations>
  <pageMargins left="0.25" right="0.25"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
  <dimension ref="A1:I48"/>
  <sheetViews>
    <sheetView view="pageBreakPreview" zoomScaleSheetLayoutView="100" workbookViewId="0">
      <selection activeCell="A39" sqref="A39"/>
    </sheetView>
  </sheetViews>
  <sheetFormatPr defaultRowHeight="12.75"/>
  <cols>
    <col min="1" max="1" width="21" style="7" customWidth="1"/>
    <col min="2" max="3" width="9.28515625" style="7" customWidth="1"/>
    <col min="4" max="9" width="10.140625" style="7" customWidth="1"/>
  </cols>
  <sheetData>
    <row r="1" spans="1:9" ht="15.75">
      <c r="A1" s="169" t="s">
        <v>5</v>
      </c>
      <c r="B1" s="170"/>
      <c r="C1" s="170"/>
      <c r="D1" s="170"/>
      <c r="E1" s="170"/>
      <c r="F1" s="170"/>
      <c r="G1" s="170"/>
      <c r="H1" s="170"/>
      <c r="I1" s="171"/>
    </row>
    <row r="2" spans="1:9" ht="31.5">
      <c r="A2" s="82" t="s">
        <v>62</v>
      </c>
      <c r="B2" s="172" t="s">
        <v>61</v>
      </c>
      <c r="C2" s="172"/>
      <c r="D2" s="172" t="s">
        <v>60</v>
      </c>
      <c r="E2" s="172"/>
      <c r="F2" s="172"/>
      <c r="G2" s="172"/>
      <c r="H2" s="172"/>
      <c r="I2" s="173"/>
    </row>
    <row r="3" spans="1:9" ht="15">
      <c r="A3" s="83" t="s">
        <v>65</v>
      </c>
      <c r="B3" s="176" t="s">
        <v>64</v>
      </c>
      <c r="C3" s="176"/>
      <c r="D3" s="174" t="s">
        <v>63</v>
      </c>
      <c r="E3" s="174"/>
      <c r="F3" s="174"/>
      <c r="G3" s="174"/>
      <c r="H3" s="174"/>
      <c r="I3" s="175"/>
    </row>
    <row r="4" spans="1:9" ht="15">
      <c r="A4" s="83" t="s">
        <v>150</v>
      </c>
      <c r="B4" s="176" t="s">
        <v>64</v>
      </c>
      <c r="C4" s="176"/>
      <c r="D4" s="174" t="s">
        <v>135</v>
      </c>
      <c r="E4" s="174"/>
      <c r="F4" s="174"/>
      <c r="G4" s="174"/>
      <c r="H4" s="174"/>
      <c r="I4" s="175"/>
    </row>
    <row r="5" spans="1:9" ht="15">
      <c r="A5" s="84" t="s">
        <v>160</v>
      </c>
      <c r="B5" s="176" t="s">
        <v>161</v>
      </c>
      <c r="C5" s="176"/>
      <c r="D5" s="174" t="s">
        <v>162</v>
      </c>
      <c r="E5" s="174"/>
      <c r="F5" s="174"/>
      <c r="G5" s="174"/>
      <c r="H5" s="174"/>
      <c r="I5" s="175"/>
    </row>
    <row r="6" spans="1:9" ht="30" customHeight="1">
      <c r="A6" s="85" t="s">
        <v>163</v>
      </c>
      <c r="B6" s="166" t="s">
        <v>164</v>
      </c>
      <c r="C6" s="166"/>
      <c r="D6" s="167" t="s">
        <v>165</v>
      </c>
      <c r="E6" s="167"/>
      <c r="F6" s="167"/>
      <c r="G6" s="167"/>
      <c r="H6" s="167"/>
      <c r="I6" s="168"/>
    </row>
    <row r="7" spans="1:9" ht="15">
      <c r="A7" s="85" t="s">
        <v>247</v>
      </c>
      <c r="B7" s="166" t="s">
        <v>248</v>
      </c>
      <c r="C7" s="166"/>
      <c r="D7" s="167" t="s">
        <v>249</v>
      </c>
      <c r="E7" s="167"/>
      <c r="F7" s="167"/>
      <c r="G7" s="167"/>
      <c r="H7" s="167"/>
      <c r="I7" s="168"/>
    </row>
    <row r="8" spans="1:9" ht="15">
      <c r="A8" s="86"/>
      <c r="B8" s="166"/>
      <c r="C8" s="166"/>
      <c r="D8" s="167"/>
      <c r="E8" s="167"/>
      <c r="F8" s="167"/>
      <c r="G8" s="167"/>
      <c r="H8" s="167"/>
      <c r="I8" s="168"/>
    </row>
    <row r="9" spans="1:9" ht="15">
      <c r="A9" s="86"/>
      <c r="B9" s="166"/>
      <c r="C9" s="166"/>
      <c r="D9" s="167"/>
      <c r="E9" s="167"/>
      <c r="F9" s="167"/>
      <c r="G9" s="167"/>
      <c r="H9" s="167"/>
      <c r="I9" s="168"/>
    </row>
    <row r="10" spans="1:9" ht="15">
      <c r="A10" s="86"/>
      <c r="B10" s="166"/>
      <c r="C10" s="166"/>
      <c r="D10" s="167"/>
      <c r="E10" s="167"/>
      <c r="F10" s="167"/>
      <c r="G10" s="167"/>
      <c r="H10" s="167"/>
      <c r="I10" s="168"/>
    </row>
    <row r="11" spans="1:9" ht="15">
      <c r="A11" s="86"/>
      <c r="B11" s="166"/>
      <c r="C11" s="166"/>
      <c r="D11" s="167"/>
      <c r="E11" s="167"/>
      <c r="F11" s="167"/>
      <c r="G11" s="167"/>
      <c r="H11" s="167"/>
      <c r="I11" s="168"/>
    </row>
    <row r="12" spans="1:9" ht="15">
      <c r="A12" s="86"/>
      <c r="B12" s="166"/>
      <c r="C12" s="166"/>
      <c r="D12" s="167"/>
      <c r="E12" s="167"/>
      <c r="F12" s="167"/>
      <c r="G12" s="167"/>
      <c r="H12" s="167"/>
      <c r="I12" s="168"/>
    </row>
    <row r="13" spans="1:9" ht="15">
      <c r="A13" s="86"/>
      <c r="B13" s="166"/>
      <c r="C13" s="166"/>
      <c r="D13" s="167"/>
      <c r="E13" s="167"/>
      <c r="F13" s="167"/>
      <c r="G13" s="167"/>
      <c r="H13" s="167"/>
      <c r="I13" s="168"/>
    </row>
    <row r="14" spans="1:9" ht="15">
      <c r="A14" s="86"/>
      <c r="B14" s="166"/>
      <c r="C14" s="166"/>
      <c r="D14" s="167"/>
      <c r="E14" s="167"/>
      <c r="F14" s="167"/>
      <c r="G14" s="167"/>
      <c r="H14" s="167"/>
      <c r="I14" s="168"/>
    </row>
    <row r="15" spans="1:9" ht="15">
      <c r="A15" s="86"/>
      <c r="B15" s="166"/>
      <c r="C15" s="166"/>
      <c r="D15" s="167"/>
      <c r="E15" s="167"/>
      <c r="F15" s="167"/>
      <c r="G15" s="167"/>
      <c r="H15" s="167"/>
      <c r="I15" s="168"/>
    </row>
    <row r="16" spans="1:9" ht="15">
      <c r="A16" s="86"/>
      <c r="B16" s="166"/>
      <c r="C16" s="166"/>
      <c r="D16" s="167"/>
      <c r="E16" s="167"/>
      <c r="F16" s="167"/>
      <c r="G16" s="167"/>
      <c r="H16" s="167"/>
      <c r="I16" s="168"/>
    </row>
    <row r="17" spans="1:9" ht="15">
      <c r="A17" s="86"/>
      <c r="B17" s="166"/>
      <c r="C17" s="166"/>
      <c r="D17" s="167"/>
      <c r="E17" s="167"/>
      <c r="F17" s="167"/>
      <c r="G17" s="167"/>
      <c r="H17" s="167"/>
      <c r="I17" s="168"/>
    </row>
    <row r="18" spans="1:9" ht="15">
      <c r="A18" s="86"/>
      <c r="B18" s="166"/>
      <c r="C18" s="166"/>
      <c r="D18" s="167"/>
      <c r="E18" s="167"/>
      <c r="F18" s="167"/>
      <c r="G18" s="167"/>
      <c r="H18" s="167"/>
      <c r="I18" s="168"/>
    </row>
    <row r="19" spans="1:9" ht="15">
      <c r="A19" s="86"/>
      <c r="B19" s="166"/>
      <c r="C19" s="166"/>
      <c r="D19" s="167"/>
      <c r="E19" s="167"/>
      <c r="F19" s="167"/>
      <c r="G19" s="167"/>
      <c r="H19" s="167"/>
      <c r="I19" s="168"/>
    </row>
    <row r="20" spans="1:9" ht="15">
      <c r="A20" s="86"/>
      <c r="B20" s="166"/>
      <c r="C20" s="166"/>
      <c r="D20" s="167"/>
      <c r="E20" s="167"/>
      <c r="F20" s="167"/>
      <c r="G20" s="167"/>
      <c r="H20" s="167"/>
      <c r="I20" s="168"/>
    </row>
    <row r="21" spans="1:9" ht="15">
      <c r="A21" s="86"/>
      <c r="B21" s="166"/>
      <c r="C21" s="166"/>
      <c r="D21" s="167"/>
      <c r="E21" s="167"/>
      <c r="F21" s="167"/>
      <c r="G21" s="167"/>
      <c r="H21" s="167"/>
      <c r="I21" s="168"/>
    </row>
    <row r="22" spans="1:9" ht="15">
      <c r="A22" s="86"/>
      <c r="B22" s="166"/>
      <c r="C22" s="166"/>
      <c r="D22" s="167"/>
      <c r="E22" s="167"/>
      <c r="F22" s="167"/>
      <c r="G22" s="167"/>
      <c r="H22" s="167"/>
      <c r="I22" s="168"/>
    </row>
    <row r="23" spans="1:9" ht="15">
      <c r="A23" s="86"/>
      <c r="B23" s="166"/>
      <c r="C23" s="166"/>
      <c r="D23" s="167"/>
      <c r="E23" s="167"/>
      <c r="F23" s="167"/>
      <c r="G23" s="167"/>
      <c r="H23" s="167"/>
      <c r="I23" s="168"/>
    </row>
    <row r="24" spans="1:9" ht="15">
      <c r="A24" s="86"/>
      <c r="B24" s="166"/>
      <c r="C24" s="166"/>
      <c r="D24" s="167"/>
      <c r="E24" s="167"/>
      <c r="F24" s="167"/>
      <c r="G24" s="167"/>
      <c r="H24" s="167"/>
      <c r="I24" s="168"/>
    </row>
    <row r="25" spans="1:9" ht="15">
      <c r="A25" s="86"/>
      <c r="B25" s="166"/>
      <c r="C25" s="166"/>
      <c r="D25" s="167"/>
      <c r="E25" s="167"/>
      <c r="F25" s="167"/>
      <c r="G25" s="167"/>
      <c r="H25" s="167"/>
      <c r="I25" s="168"/>
    </row>
    <row r="26" spans="1:9" ht="15">
      <c r="A26" s="86"/>
      <c r="B26" s="166"/>
      <c r="C26" s="166"/>
      <c r="D26" s="167"/>
      <c r="E26" s="167"/>
      <c r="F26" s="167"/>
      <c r="G26" s="167"/>
      <c r="H26" s="167"/>
      <c r="I26" s="168"/>
    </row>
    <row r="27" spans="1:9" ht="15">
      <c r="A27" s="86"/>
      <c r="B27" s="166"/>
      <c r="C27" s="166"/>
      <c r="D27" s="167"/>
      <c r="E27" s="167"/>
      <c r="F27" s="167"/>
      <c r="G27" s="167"/>
      <c r="H27" s="167"/>
      <c r="I27" s="168"/>
    </row>
    <row r="28" spans="1:9" ht="15">
      <c r="A28" s="86"/>
      <c r="B28" s="166"/>
      <c r="C28" s="166"/>
      <c r="D28" s="167"/>
      <c r="E28" s="167"/>
      <c r="F28" s="167"/>
      <c r="G28" s="167"/>
      <c r="H28" s="167"/>
      <c r="I28" s="168"/>
    </row>
    <row r="29" spans="1:9" ht="15">
      <c r="A29" s="86"/>
      <c r="B29" s="166"/>
      <c r="C29" s="166"/>
      <c r="D29" s="167"/>
      <c r="E29" s="167"/>
      <c r="F29" s="167"/>
      <c r="G29" s="167"/>
      <c r="H29" s="167"/>
      <c r="I29" s="168"/>
    </row>
    <row r="30" spans="1:9" ht="15">
      <c r="A30" s="86"/>
      <c r="B30" s="166"/>
      <c r="C30" s="166"/>
      <c r="D30" s="167"/>
      <c r="E30" s="167"/>
      <c r="F30" s="167"/>
      <c r="G30" s="167"/>
      <c r="H30" s="167"/>
      <c r="I30" s="168"/>
    </row>
    <row r="31" spans="1:9" ht="15">
      <c r="A31" s="86"/>
      <c r="B31" s="166"/>
      <c r="C31" s="166"/>
      <c r="D31" s="167"/>
      <c r="E31" s="167"/>
      <c r="F31" s="167"/>
      <c r="G31" s="167"/>
      <c r="H31" s="167"/>
      <c r="I31" s="168"/>
    </row>
    <row r="32" spans="1:9" ht="15">
      <c r="A32" s="86"/>
      <c r="B32" s="166"/>
      <c r="C32" s="166"/>
      <c r="D32" s="167"/>
      <c r="E32" s="167"/>
      <c r="F32" s="167"/>
      <c r="G32" s="167"/>
      <c r="H32" s="167"/>
      <c r="I32" s="168"/>
    </row>
    <row r="33" spans="1:9" ht="15">
      <c r="A33" s="86"/>
      <c r="B33" s="166"/>
      <c r="C33" s="166"/>
      <c r="D33" s="167"/>
      <c r="E33" s="167"/>
      <c r="F33" s="167"/>
      <c r="G33" s="167"/>
      <c r="H33" s="167"/>
      <c r="I33" s="168"/>
    </row>
    <row r="34" spans="1:9" ht="15">
      <c r="A34" s="86"/>
      <c r="B34" s="166"/>
      <c r="C34" s="166"/>
      <c r="D34" s="167"/>
      <c r="E34" s="167"/>
      <c r="F34" s="167"/>
      <c r="G34" s="167"/>
      <c r="H34" s="167"/>
      <c r="I34" s="168"/>
    </row>
    <row r="35" spans="1:9" ht="15">
      <c r="A35" s="86"/>
      <c r="B35" s="166"/>
      <c r="C35" s="166"/>
      <c r="D35" s="167"/>
      <c r="E35" s="167"/>
      <c r="F35" s="167"/>
      <c r="G35" s="167"/>
      <c r="H35" s="167"/>
      <c r="I35" s="168"/>
    </row>
    <row r="36" spans="1:9" ht="15">
      <c r="A36" s="86"/>
      <c r="B36" s="166"/>
      <c r="C36" s="166"/>
      <c r="D36" s="167"/>
      <c r="E36" s="167"/>
      <c r="F36" s="167"/>
      <c r="G36" s="167"/>
      <c r="H36" s="167"/>
      <c r="I36" s="168"/>
    </row>
    <row r="37" spans="1:9" ht="15">
      <c r="A37" s="86"/>
      <c r="B37" s="166"/>
      <c r="C37" s="166"/>
      <c r="D37" s="167"/>
      <c r="E37" s="167"/>
      <c r="F37" s="167"/>
      <c r="G37" s="167"/>
      <c r="H37" s="167"/>
      <c r="I37" s="168"/>
    </row>
    <row r="38" spans="1:9" ht="15">
      <c r="A38" s="86"/>
      <c r="B38" s="166"/>
      <c r="C38" s="166"/>
      <c r="D38" s="167"/>
      <c r="E38" s="167"/>
      <c r="F38" s="167"/>
      <c r="G38" s="167"/>
      <c r="H38" s="167"/>
      <c r="I38" s="168"/>
    </row>
    <row r="39" spans="1:9" ht="15">
      <c r="A39" s="86"/>
      <c r="B39" s="166"/>
      <c r="C39" s="166"/>
      <c r="D39" s="167"/>
      <c r="E39" s="167"/>
      <c r="F39" s="167"/>
      <c r="G39" s="167"/>
      <c r="H39" s="167"/>
      <c r="I39" s="168"/>
    </row>
    <row r="40" spans="1:9" ht="15">
      <c r="A40" s="86"/>
      <c r="B40" s="166"/>
      <c r="C40" s="166"/>
      <c r="D40" s="167"/>
      <c r="E40" s="167"/>
      <c r="F40" s="167"/>
      <c r="G40" s="167"/>
      <c r="H40" s="167"/>
      <c r="I40" s="168"/>
    </row>
    <row r="41" spans="1:9" ht="15">
      <c r="A41" s="86"/>
      <c r="B41" s="166"/>
      <c r="C41" s="166"/>
      <c r="D41" s="167"/>
      <c r="E41" s="167"/>
      <c r="F41" s="167"/>
      <c r="G41" s="167"/>
      <c r="H41" s="167"/>
      <c r="I41" s="168"/>
    </row>
    <row r="42" spans="1:9" ht="15">
      <c r="A42" s="86"/>
      <c r="B42" s="166"/>
      <c r="C42" s="166"/>
      <c r="D42" s="167"/>
      <c r="E42" s="167"/>
      <c r="F42" s="167"/>
      <c r="G42" s="167"/>
      <c r="H42" s="167"/>
      <c r="I42" s="168"/>
    </row>
    <row r="43" spans="1:9" ht="15">
      <c r="A43" s="86"/>
      <c r="B43" s="166"/>
      <c r="C43" s="166"/>
      <c r="D43" s="167"/>
      <c r="E43" s="167"/>
      <c r="F43" s="167"/>
      <c r="G43" s="167"/>
      <c r="H43" s="167"/>
      <c r="I43" s="168"/>
    </row>
    <row r="44" spans="1:9" ht="15">
      <c r="A44" s="86"/>
      <c r="B44" s="166"/>
      <c r="C44" s="166"/>
      <c r="D44" s="167"/>
      <c r="E44" s="167"/>
      <c r="F44" s="167"/>
      <c r="G44" s="167"/>
      <c r="H44" s="167"/>
      <c r="I44" s="168"/>
    </row>
    <row r="45" spans="1:9" ht="15">
      <c r="A45" s="86"/>
      <c r="B45" s="166"/>
      <c r="C45" s="166"/>
      <c r="D45" s="167"/>
      <c r="E45" s="167"/>
      <c r="F45" s="167"/>
      <c r="G45" s="167"/>
      <c r="H45" s="167"/>
      <c r="I45" s="168"/>
    </row>
    <row r="46" spans="1:9" ht="15">
      <c r="A46" s="87"/>
      <c r="B46" s="166"/>
      <c r="C46" s="166"/>
      <c r="D46" s="167"/>
      <c r="E46" s="167"/>
      <c r="F46" s="167"/>
      <c r="G46" s="167"/>
      <c r="H46" s="167"/>
      <c r="I46" s="168"/>
    </row>
    <row r="47" spans="1:9" ht="15">
      <c r="A47" s="87"/>
      <c r="B47" s="166"/>
      <c r="C47" s="166"/>
      <c r="D47" s="167"/>
      <c r="E47" s="167"/>
      <c r="F47" s="167"/>
      <c r="G47" s="167"/>
      <c r="H47" s="167"/>
      <c r="I47" s="168"/>
    </row>
    <row r="48" spans="1:9" ht="15.75" thickBot="1">
      <c r="A48" s="88"/>
      <c r="B48" s="163"/>
      <c r="C48" s="163"/>
      <c r="D48" s="164"/>
      <c r="E48" s="164"/>
      <c r="F48" s="164"/>
      <c r="G48" s="164"/>
      <c r="H48" s="164"/>
      <c r="I48" s="165"/>
    </row>
  </sheetData>
  <sheetProtection password="F33E" sheet="1" objects="1" scenarios="1" formatCells="0" formatColumns="0" formatRows="0" selectLockedCells="1"/>
  <mergeCells count="95">
    <mergeCell ref="A1:I1"/>
    <mergeCell ref="B8:C8"/>
    <mergeCell ref="D8:I8"/>
    <mergeCell ref="B9:C9"/>
    <mergeCell ref="D9:I9"/>
    <mergeCell ref="D2:I2"/>
    <mergeCell ref="B2:C2"/>
    <mergeCell ref="D3:I3"/>
    <mergeCell ref="B3:C3"/>
    <mergeCell ref="B4:C4"/>
    <mergeCell ref="D4:I4"/>
    <mergeCell ref="B5:C5"/>
    <mergeCell ref="D5:I5"/>
    <mergeCell ref="B6:C6"/>
    <mergeCell ref="D6:I6"/>
    <mergeCell ref="B7:C7"/>
    <mergeCell ref="B10:C10"/>
    <mergeCell ref="D10:I10"/>
    <mergeCell ref="B16:C16"/>
    <mergeCell ref="D16:I16"/>
    <mergeCell ref="B17:C17"/>
    <mergeCell ref="D17:I17"/>
    <mergeCell ref="B11:C11"/>
    <mergeCell ref="D11:I11"/>
    <mergeCell ref="B12:C12"/>
    <mergeCell ref="D12:I12"/>
    <mergeCell ref="B13:C13"/>
    <mergeCell ref="D13:I13"/>
    <mergeCell ref="B14:C14"/>
    <mergeCell ref="D14:I14"/>
    <mergeCell ref="B15:C15"/>
    <mergeCell ref="D15:I15"/>
    <mergeCell ref="B24:C24"/>
    <mergeCell ref="D24:I24"/>
    <mergeCell ref="B25:C25"/>
    <mergeCell ref="D25:I25"/>
    <mergeCell ref="B26:C26"/>
    <mergeCell ref="D26:I26"/>
    <mergeCell ref="B21:C21"/>
    <mergeCell ref="D21:I21"/>
    <mergeCell ref="B22:C22"/>
    <mergeCell ref="D22:I22"/>
    <mergeCell ref="B23:C23"/>
    <mergeCell ref="D23:I23"/>
    <mergeCell ref="B37:C37"/>
    <mergeCell ref="D37:I37"/>
    <mergeCell ref="B38:C38"/>
    <mergeCell ref="B39:C39"/>
    <mergeCell ref="D38:I38"/>
    <mergeCell ref="D39:I39"/>
    <mergeCell ref="B29:C29"/>
    <mergeCell ref="D29:I29"/>
    <mergeCell ref="B30:C30"/>
    <mergeCell ref="D30:I30"/>
    <mergeCell ref="B34:C34"/>
    <mergeCell ref="D34:I34"/>
    <mergeCell ref="B32:C32"/>
    <mergeCell ref="D32:I32"/>
    <mergeCell ref="B33:C33"/>
    <mergeCell ref="D33:I33"/>
    <mergeCell ref="D31:I31"/>
    <mergeCell ref="D7:I7"/>
    <mergeCell ref="B35:C35"/>
    <mergeCell ref="D35:I35"/>
    <mergeCell ref="B36:C36"/>
    <mergeCell ref="D36:I36"/>
    <mergeCell ref="B18:C18"/>
    <mergeCell ref="D18:I18"/>
    <mergeCell ref="B19:C19"/>
    <mergeCell ref="D19:I19"/>
    <mergeCell ref="B20:C20"/>
    <mergeCell ref="D20:I20"/>
    <mergeCell ref="B27:C27"/>
    <mergeCell ref="D27:I27"/>
    <mergeCell ref="B28:C28"/>
    <mergeCell ref="D28:I28"/>
    <mergeCell ref="B31:C31"/>
    <mergeCell ref="B40:C40"/>
    <mergeCell ref="D40:I40"/>
    <mergeCell ref="B47:C47"/>
    <mergeCell ref="D47:I47"/>
    <mergeCell ref="B44:C44"/>
    <mergeCell ref="D44:I44"/>
    <mergeCell ref="B48:C48"/>
    <mergeCell ref="D48:I48"/>
    <mergeCell ref="B41:C41"/>
    <mergeCell ref="D41:I41"/>
    <mergeCell ref="B42:C42"/>
    <mergeCell ref="D42:I42"/>
    <mergeCell ref="B46:C46"/>
    <mergeCell ref="D46:I46"/>
    <mergeCell ref="B45:C45"/>
    <mergeCell ref="D45:I45"/>
    <mergeCell ref="B43:C43"/>
    <mergeCell ref="D43:I43"/>
  </mergeCells>
  <phoneticPr fontId="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
  <dimension ref="A1:S43"/>
  <sheetViews>
    <sheetView view="pageBreakPreview" topLeftCell="A19" zoomScaleSheetLayoutView="100" workbookViewId="0">
      <selection activeCell="A10" sqref="A10:N43"/>
    </sheetView>
  </sheetViews>
  <sheetFormatPr defaultColWidth="9.140625" defaultRowHeight="16.5"/>
  <cols>
    <col min="1" max="2" width="8.7109375" style="6" customWidth="1"/>
    <col min="3" max="3" width="5.140625" style="6" customWidth="1"/>
    <col min="4" max="4" width="8.7109375" style="6" customWidth="1"/>
    <col min="5" max="6" width="6.7109375" style="6" customWidth="1"/>
    <col min="7" max="7" width="6.85546875" style="6" customWidth="1"/>
    <col min="8" max="12" width="6.7109375" style="6" customWidth="1"/>
    <col min="13" max="13" width="12" style="6" customWidth="1"/>
    <col min="14" max="14" width="9.28515625" style="6" customWidth="1"/>
    <col min="15" max="18" width="9.140625" style="5" customWidth="1"/>
    <col min="19" max="19" width="9.140625" style="5"/>
    <col min="20" max="16384" width="9.140625" style="1"/>
  </cols>
  <sheetData>
    <row r="1" spans="1:14" ht="18.75">
      <c r="A1" s="177" t="s">
        <v>192</v>
      </c>
      <c r="B1" s="178"/>
      <c r="C1" s="178"/>
      <c r="D1" s="178"/>
      <c r="E1" s="178"/>
      <c r="F1" s="178"/>
      <c r="G1" s="178"/>
      <c r="H1" s="178"/>
      <c r="I1" s="178"/>
      <c r="J1" s="178"/>
      <c r="K1" s="178"/>
      <c r="L1" s="178"/>
      <c r="M1" s="178"/>
      <c r="N1" s="179"/>
    </row>
    <row r="2" spans="1:14" ht="16.5" customHeight="1">
      <c r="A2" s="180" t="s">
        <v>9</v>
      </c>
      <c r="B2" s="181"/>
      <c r="C2" s="181"/>
      <c r="D2" s="182" t="s">
        <v>10</v>
      </c>
      <c r="E2" s="182"/>
      <c r="F2" s="182"/>
      <c r="G2" s="182"/>
      <c r="H2" s="182"/>
      <c r="I2" s="182"/>
      <c r="J2" s="182"/>
      <c r="K2" s="182"/>
      <c r="L2" s="182"/>
      <c r="M2" s="182"/>
      <c r="N2" s="183"/>
    </row>
    <row r="3" spans="1:14" ht="34.5" customHeight="1">
      <c r="A3" s="180" t="s">
        <v>0</v>
      </c>
      <c r="B3" s="181"/>
      <c r="C3" s="181"/>
      <c r="D3" s="182"/>
      <c r="E3" s="182"/>
      <c r="F3" s="182"/>
      <c r="G3" s="182"/>
      <c r="H3" s="182"/>
      <c r="I3" s="182"/>
      <c r="J3" s="182"/>
      <c r="K3" s="182"/>
      <c r="L3" s="182"/>
      <c r="M3" s="182"/>
      <c r="N3" s="183"/>
    </row>
    <row r="4" spans="1:14" ht="28.5" customHeight="1">
      <c r="A4" s="180" t="s">
        <v>1</v>
      </c>
      <c r="B4" s="181"/>
      <c r="C4" s="181"/>
      <c r="D4" s="182" t="s">
        <v>4</v>
      </c>
      <c r="E4" s="182"/>
      <c r="F4" s="182"/>
      <c r="G4" s="182"/>
      <c r="H4" s="182"/>
      <c r="I4" s="182"/>
      <c r="J4" s="182"/>
      <c r="K4" s="182"/>
      <c r="L4" s="182"/>
      <c r="M4" s="182"/>
      <c r="N4" s="183"/>
    </row>
    <row r="5" spans="1:14" ht="16.5" customHeight="1">
      <c r="A5" s="180" t="s">
        <v>2</v>
      </c>
      <c r="B5" s="181"/>
      <c r="C5" s="181"/>
      <c r="D5" s="196" t="s">
        <v>11</v>
      </c>
      <c r="E5" s="196"/>
      <c r="F5" s="196"/>
      <c r="G5" s="196"/>
      <c r="H5" s="196"/>
      <c r="I5" s="196"/>
      <c r="J5" s="196"/>
      <c r="K5" s="196"/>
      <c r="L5" s="196"/>
      <c r="M5" s="196"/>
      <c r="N5" s="197"/>
    </row>
    <row r="6" spans="1:14" ht="16.5" customHeight="1">
      <c r="A6" s="180" t="s">
        <v>12</v>
      </c>
      <c r="B6" s="181"/>
      <c r="C6" s="181"/>
      <c r="D6" s="196" t="s">
        <v>3</v>
      </c>
      <c r="E6" s="196"/>
      <c r="F6" s="196"/>
      <c r="G6" s="196"/>
      <c r="H6" s="196"/>
      <c r="I6" s="196"/>
      <c r="J6" s="196"/>
      <c r="K6" s="196"/>
      <c r="L6" s="196"/>
      <c r="M6" s="196"/>
      <c r="N6" s="197"/>
    </row>
    <row r="7" spans="1:14" ht="16.5" customHeight="1">
      <c r="A7" s="180" t="s">
        <v>13</v>
      </c>
      <c r="B7" s="181"/>
      <c r="C7" s="181"/>
      <c r="D7" s="198" t="s">
        <v>14</v>
      </c>
      <c r="E7" s="198"/>
      <c r="F7" s="198"/>
      <c r="G7" s="198"/>
      <c r="H7" s="198"/>
      <c r="I7" s="198"/>
      <c r="J7" s="198"/>
      <c r="K7" s="198"/>
      <c r="L7" s="198"/>
      <c r="M7" s="198"/>
      <c r="N7" s="199"/>
    </row>
    <row r="8" spans="1:14" ht="16.5" customHeight="1">
      <c r="A8" s="180" t="s">
        <v>46</v>
      </c>
      <c r="B8" s="181"/>
      <c r="C8" s="181"/>
      <c r="D8" s="200" t="s">
        <v>47</v>
      </c>
      <c r="E8" s="200"/>
      <c r="F8" s="200"/>
      <c r="G8" s="200"/>
      <c r="H8" s="200"/>
      <c r="I8" s="200"/>
      <c r="J8" s="200"/>
      <c r="K8" s="200"/>
      <c r="L8" s="200"/>
      <c r="M8" s="200"/>
      <c r="N8" s="201"/>
    </row>
    <row r="9" spans="1:14" ht="27.75" customHeight="1">
      <c r="A9" s="184" t="s">
        <v>16</v>
      </c>
      <c r="B9" s="185"/>
      <c r="C9" s="185"/>
      <c r="D9" s="185"/>
      <c r="E9" s="185"/>
      <c r="F9" s="185"/>
      <c r="G9" s="185"/>
      <c r="H9" s="185"/>
      <c r="I9" s="185"/>
      <c r="J9" s="185"/>
      <c r="K9" s="185"/>
      <c r="L9" s="185"/>
      <c r="M9" s="185"/>
      <c r="N9" s="186"/>
    </row>
    <row r="10" spans="1:14" ht="16.5" customHeight="1">
      <c r="A10" s="187">
        <v>0</v>
      </c>
      <c r="B10" s="188"/>
      <c r="C10" s="188"/>
      <c r="D10" s="188"/>
      <c r="E10" s="188"/>
      <c r="F10" s="188"/>
      <c r="G10" s="188"/>
      <c r="H10" s="188"/>
      <c r="I10" s="188"/>
      <c r="J10" s="188"/>
      <c r="K10" s="188"/>
      <c r="L10" s="188"/>
      <c r="M10" s="188"/>
      <c r="N10" s="189"/>
    </row>
    <row r="11" spans="1:14" ht="16.5" customHeight="1">
      <c r="A11" s="190"/>
      <c r="B11" s="191"/>
      <c r="C11" s="191"/>
      <c r="D11" s="191"/>
      <c r="E11" s="191"/>
      <c r="F11" s="191"/>
      <c r="G11" s="191"/>
      <c r="H11" s="191"/>
      <c r="I11" s="191"/>
      <c r="J11" s="191"/>
      <c r="K11" s="191"/>
      <c r="L11" s="191"/>
      <c r="M11" s="191"/>
      <c r="N11" s="192"/>
    </row>
    <row r="12" spans="1:14" ht="16.5" customHeight="1">
      <c r="A12" s="190"/>
      <c r="B12" s="191"/>
      <c r="C12" s="191"/>
      <c r="D12" s="191"/>
      <c r="E12" s="191"/>
      <c r="F12" s="191"/>
      <c r="G12" s="191"/>
      <c r="H12" s="191"/>
      <c r="I12" s="191"/>
      <c r="J12" s="191"/>
      <c r="K12" s="191"/>
      <c r="L12" s="191"/>
      <c r="M12" s="191"/>
      <c r="N12" s="192"/>
    </row>
    <row r="13" spans="1:14" ht="16.5" customHeight="1">
      <c r="A13" s="190"/>
      <c r="B13" s="191"/>
      <c r="C13" s="191"/>
      <c r="D13" s="191"/>
      <c r="E13" s="191"/>
      <c r="F13" s="191"/>
      <c r="G13" s="191"/>
      <c r="H13" s="191"/>
      <c r="I13" s="191"/>
      <c r="J13" s="191"/>
      <c r="K13" s="191"/>
      <c r="L13" s="191"/>
      <c r="M13" s="191"/>
      <c r="N13" s="192"/>
    </row>
    <row r="14" spans="1:14" ht="16.5" customHeight="1">
      <c r="A14" s="190"/>
      <c r="B14" s="191"/>
      <c r="C14" s="191"/>
      <c r="D14" s="191"/>
      <c r="E14" s="191"/>
      <c r="F14" s="191"/>
      <c r="G14" s="191"/>
      <c r="H14" s="191"/>
      <c r="I14" s="191"/>
      <c r="J14" s="191"/>
      <c r="K14" s="191"/>
      <c r="L14" s="191"/>
      <c r="M14" s="191"/>
      <c r="N14" s="192"/>
    </row>
    <row r="15" spans="1:14" ht="16.5" customHeight="1">
      <c r="A15" s="190"/>
      <c r="B15" s="191"/>
      <c r="C15" s="191"/>
      <c r="D15" s="191"/>
      <c r="E15" s="191"/>
      <c r="F15" s="191"/>
      <c r="G15" s="191"/>
      <c r="H15" s="191"/>
      <c r="I15" s="191"/>
      <c r="J15" s="191"/>
      <c r="K15" s="191"/>
      <c r="L15" s="191"/>
      <c r="M15" s="191"/>
      <c r="N15" s="192"/>
    </row>
    <row r="16" spans="1:14" ht="16.5" customHeight="1">
      <c r="A16" s="190"/>
      <c r="B16" s="191"/>
      <c r="C16" s="191"/>
      <c r="D16" s="191"/>
      <c r="E16" s="191"/>
      <c r="F16" s="191"/>
      <c r="G16" s="191"/>
      <c r="H16" s="191"/>
      <c r="I16" s="191"/>
      <c r="J16" s="191"/>
      <c r="K16" s="191"/>
      <c r="L16" s="191"/>
      <c r="M16" s="191"/>
      <c r="N16" s="192"/>
    </row>
    <row r="17" spans="1:14" ht="16.5" customHeight="1">
      <c r="A17" s="190"/>
      <c r="B17" s="191"/>
      <c r="C17" s="191"/>
      <c r="D17" s="191"/>
      <c r="E17" s="191"/>
      <c r="F17" s="191"/>
      <c r="G17" s="191"/>
      <c r="H17" s="191"/>
      <c r="I17" s="191"/>
      <c r="J17" s="191"/>
      <c r="K17" s="191"/>
      <c r="L17" s="191"/>
      <c r="M17" s="191"/>
      <c r="N17" s="192"/>
    </row>
    <row r="18" spans="1:14" ht="16.5" customHeight="1">
      <c r="A18" s="190"/>
      <c r="B18" s="191"/>
      <c r="C18" s="191"/>
      <c r="D18" s="191"/>
      <c r="E18" s="191"/>
      <c r="F18" s="191"/>
      <c r="G18" s="191"/>
      <c r="H18" s="191"/>
      <c r="I18" s="191"/>
      <c r="J18" s="191"/>
      <c r="K18" s="191"/>
      <c r="L18" s="191"/>
      <c r="M18" s="191"/>
      <c r="N18" s="192"/>
    </row>
    <row r="19" spans="1:14" ht="16.5" customHeight="1">
      <c r="A19" s="190"/>
      <c r="B19" s="191"/>
      <c r="C19" s="191"/>
      <c r="D19" s="191"/>
      <c r="E19" s="191"/>
      <c r="F19" s="191"/>
      <c r="G19" s="191"/>
      <c r="H19" s="191"/>
      <c r="I19" s="191"/>
      <c r="J19" s="191"/>
      <c r="K19" s="191"/>
      <c r="L19" s="191"/>
      <c r="M19" s="191"/>
      <c r="N19" s="192"/>
    </row>
    <row r="20" spans="1:14" ht="16.5" customHeight="1">
      <c r="A20" s="190"/>
      <c r="B20" s="191"/>
      <c r="C20" s="191"/>
      <c r="D20" s="191"/>
      <c r="E20" s="191"/>
      <c r="F20" s="191"/>
      <c r="G20" s="191"/>
      <c r="H20" s="191"/>
      <c r="I20" s="191"/>
      <c r="J20" s="191"/>
      <c r="K20" s="191"/>
      <c r="L20" s="191"/>
      <c r="M20" s="191"/>
      <c r="N20" s="192"/>
    </row>
    <row r="21" spans="1:14" ht="16.5" customHeight="1">
      <c r="A21" s="190"/>
      <c r="B21" s="191"/>
      <c r="C21" s="191"/>
      <c r="D21" s="191"/>
      <c r="E21" s="191"/>
      <c r="F21" s="191"/>
      <c r="G21" s="191"/>
      <c r="H21" s="191"/>
      <c r="I21" s="191"/>
      <c r="J21" s="191"/>
      <c r="K21" s="191"/>
      <c r="L21" s="191"/>
      <c r="M21" s="191"/>
      <c r="N21" s="192"/>
    </row>
    <row r="22" spans="1:14" ht="16.5" customHeight="1">
      <c r="A22" s="190"/>
      <c r="B22" s="191"/>
      <c r="C22" s="191"/>
      <c r="D22" s="191"/>
      <c r="E22" s="191"/>
      <c r="F22" s="191"/>
      <c r="G22" s="191"/>
      <c r="H22" s="191"/>
      <c r="I22" s="191"/>
      <c r="J22" s="191"/>
      <c r="K22" s="191"/>
      <c r="L22" s="191"/>
      <c r="M22" s="191"/>
      <c r="N22" s="192"/>
    </row>
    <row r="23" spans="1:14" ht="16.5" customHeight="1">
      <c r="A23" s="190"/>
      <c r="B23" s="191"/>
      <c r="C23" s="191"/>
      <c r="D23" s="191"/>
      <c r="E23" s="191"/>
      <c r="F23" s="191"/>
      <c r="G23" s="191"/>
      <c r="H23" s="191"/>
      <c r="I23" s="191"/>
      <c r="J23" s="191"/>
      <c r="K23" s="191"/>
      <c r="L23" s="191"/>
      <c r="M23" s="191"/>
      <c r="N23" s="192"/>
    </row>
    <row r="24" spans="1:14" ht="16.5" customHeight="1">
      <c r="A24" s="190"/>
      <c r="B24" s="191"/>
      <c r="C24" s="191"/>
      <c r="D24" s="191"/>
      <c r="E24" s="191"/>
      <c r="F24" s="191"/>
      <c r="G24" s="191"/>
      <c r="H24" s="191"/>
      <c r="I24" s="191"/>
      <c r="J24" s="191"/>
      <c r="K24" s="191"/>
      <c r="L24" s="191"/>
      <c r="M24" s="191"/>
      <c r="N24" s="192"/>
    </row>
    <row r="25" spans="1:14" ht="16.5" customHeight="1">
      <c r="A25" s="190"/>
      <c r="B25" s="191"/>
      <c r="C25" s="191"/>
      <c r="D25" s="191"/>
      <c r="E25" s="191"/>
      <c r="F25" s="191"/>
      <c r="G25" s="191"/>
      <c r="H25" s="191"/>
      <c r="I25" s="191"/>
      <c r="J25" s="191"/>
      <c r="K25" s="191"/>
      <c r="L25" s="191"/>
      <c r="M25" s="191"/>
      <c r="N25" s="192"/>
    </row>
    <row r="26" spans="1:14" ht="16.5" customHeight="1">
      <c r="A26" s="190"/>
      <c r="B26" s="191"/>
      <c r="C26" s="191"/>
      <c r="D26" s="191"/>
      <c r="E26" s="191"/>
      <c r="F26" s="191"/>
      <c r="G26" s="191"/>
      <c r="H26" s="191"/>
      <c r="I26" s="191"/>
      <c r="J26" s="191"/>
      <c r="K26" s="191"/>
      <c r="L26" s="191"/>
      <c r="M26" s="191"/>
      <c r="N26" s="192"/>
    </row>
    <row r="27" spans="1:14" ht="16.5" customHeight="1">
      <c r="A27" s="190"/>
      <c r="B27" s="191"/>
      <c r="C27" s="191"/>
      <c r="D27" s="191"/>
      <c r="E27" s="191"/>
      <c r="F27" s="191"/>
      <c r="G27" s="191"/>
      <c r="H27" s="191"/>
      <c r="I27" s="191"/>
      <c r="J27" s="191"/>
      <c r="K27" s="191"/>
      <c r="L27" s="191"/>
      <c r="M27" s="191"/>
      <c r="N27" s="192"/>
    </row>
    <row r="28" spans="1:14" ht="16.5" customHeight="1">
      <c r="A28" s="190"/>
      <c r="B28" s="191"/>
      <c r="C28" s="191"/>
      <c r="D28" s="191"/>
      <c r="E28" s="191"/>
      <c r="F28" s="191"/>
      <c r="G28" s="191"/>
      <c r="H28" s="191"/>
      <c r="I28" s="191"/>
      <c r="J28" s="191"/>
      <c r="K28" s="191"/>
      <c r="L28" s="191"/>
      <c r="M28" s="191"/>
      <c r="N28" s="192"/>
    </row>
    <row r="29" spans="1:14" ht="16.5" customHeight="1">
      <c r="A29" s="190"/>
      <c r="B29" s="191"/>
      <c r="C29" s="191"/>
      <c r="D29" s="191"/>
      <c r="E29" s="191"/>
      <c r="F29" s="191"/>
      <c r="G29" s="191"/>
      <c r="H29" s="191"/>
      <c r="I29" s="191"/>
      <c r="J29" s="191"/>
      <c r="K29" s="191"/>
      <c r="L29" s="191"/>
      <c r="M29" s="191"/>
      <c r="N29" s="192"/>
    </row>
    <row r="30" spans="1:14" ht="16.5" customHeight="1">
      <c r="A30" s="190"/>
      <c r="B30" s="191"/>
      <c r="C30" s="191"/>
      <c r="D30" s="191"/>
      <c r="E30" s="191"/>
      <c r="F30" s="191"/>
      <c r="G30" s="191"/>
      <c r="H30" s="191"/>
      <c r="I30" s="191"/>
      <c r="J30" s="191"/>
      <c r="K30" s="191"/>
      <c r="L30" s="191"/>
      <c r="M30" s="191"/>
      <c r="N30" s="192"/>
    </row>
    <row r="31" spans="1:14" ht="16.5" customHeight="1">
      <c r="A31" s="190"/>
      <c r="B31" s="191"/>
      <c r="C31" s="191"/>
      <c r="D31" s="191"/>
      <c r="E31" s="191"/>
      <c r="F31" s="191"/>
      <c r="G31" s="191"/>
      <c r="H31" s="191"/>
      <c r="I31" s="191"/>
      <c r="J31" s="191"/>
      <c r="K31" s="191"/>
      <c r="L31" s="191"/>
      <c r="M31" s="191"/>
      <c r="N31" s="192"/>
    </row>
    <row r="32" spans="1:14" ht="16.5" customHeight="1">
      <c r="A32" s="190"/>
      <c r="B32" s="191"/>
      <c r="C32" s="191"/>
      <c r="D32" s="191"/>
      <c r="E32" s="191"/>
      <c r="F32" s="191"/>
      <c r="G32" s="191"/>
      <c r="H32" s="191"/>
      <c r="I32" s="191"/>
      <c r="J32" s="191"/>
      <c r="K32" s="191"/>
      <c r="L32" s="191"/>
      <c r="M32" s="191"/>
      <c r="N32" s="192"/>
    </row>
    <row r="33" spans="1:14" ht="16.5" customHeight="1">
      <c r="A33" s="190"/>
      <c r="B33" s="191"/>
      <c r="C33" s="191"/>
      <c r="D33" s="191"/>
      <c r="E33" s="191"/>
      <c r="F33" s="191"/>
      <c r="G33" s="191"/>
      <c r="H33" s="191"/>
      <c r="I33" s="191"/>
      <c r="J33" s="191"/>
      <c r="K33" s="191"/>
      <c r="L33" s="191"/>
      <c r="M33" s="191"/>
      <c r="N33" s="192"/>
    </row>
    <row r="34" spans="1:14" ht="16.5" customHeight="1">
      <c r="A34" s="190"/>
      <c r="B34" s="191"/>
      <c r="C34" s="191"/>
      <c r="D34" s="191"/>
      <c r="E34" s="191"/>
      <c r="F34" s="191"/>
      <c r="G34" s="191"/>
      <c r="H34" s="191"/>
      <c r="I34" s="191"/>
      <c r="J34" s="191"/>
      <c r="K34" s="191"/>
      <c r="L34" s="191"/>
      <c r="M34" s="191"/>
      <c r="N34" s="192"/>
    </row>
    <row r="35" spans="1:14" ht="16.5" customHeight="1">
      <c r="A35" s="190"/>
      <c r="B35" s="191"/>
      <c r="C35" s="191"/>
      <c r="D35" s="191"/>
      <c r="E35" s="191"/>
      <c r="F35" s="191"/>
      <c r="G35" s="191"/>
      <c r="H35" s="191"/>
      <c r="I35" s="191"/>
      <c r="J35" s="191"/>
      <c r="K35" s="191"/>
      <c r="L35" s="191"/>
      <c r="M35" s="191"/>
      <c r="N35" s="192"/>
    </row>
    <row r="36" spans="1:14" ht="16.5" customHeight="1">
      <c r="A36" s="190"/>
      <c r="B36" s="191"/>
      <c r="C36" s="191"/>
      <c r="D36" s="191"/>
      <c r="E36" s="191"/>
      <c r="F36" s="191"/>
      <c r="G36" s="191"/>
      <c r="H36" s="191"/>
      <c r="I36" s="191"/>
      <c r="J36" s="191"/>
      <c r="K36" s="191"/>
      <c r="L36" s="191"/>
      <c r="M36" s="191"/>
      <c r="N36" s="192"/>
    </row>
    <row r="37" spans="1:14" ht="16.5" customHeight="1">
      <c r="A37" s="190"/>
      <c r="B37" s="191"/>
      <c r="C37" s="191"/>
      <c r="D37" s="191"/>
      <c r="E37" s="191"/>
      <c r="F37" s="191"/>
      <c r="G37" s="191"/>
      <c r="H37" s="191"/>
      <c r="I37" s="191"/>
      <c r="J37" s="191"/>
      <c r="K37" s="191"/>
      <c r="L37" s="191"/>
      <c r="M37" s="191"/>
      <c r="N37" s="192"/>
    </row>
    <row r="38" spans="1:14" ht="16.5" customHeight="1">
      <c r="A38" s="190"/>
      <c r="B38" s="191"/>
      <c r="C38" s="191"/>
      <c r="D38" s="191"/>
      <c r="E38" s="191"/>
      <c r="F38" s="191"/>
      <c r="G38" s="191"/>
      <c r="H38" s="191"/>
      <c r="I38" s="191"/>
      <c r="J38" s="191"/>
      <c r="K38" s="191"/>
      <c r="L38" s="191"/>
      <c r="M38" s="191"/>
      <c r="N38" s="192"/>
    </row>
    <row r="39" spans="1:14" ht="16.5" customHeight="1">
      <c r="A39" s="190"/>
      <c r="B39" s="191"/>
      <c r="C39" s="191"/>
      <c r="D39" s="191"/>
      <c r="E39" s="191"/>
      <c r="F39" s="191"/>
      <c r="G39" s="191"/>
      <c r="H39" s="191"/>
      <c r="I39" s="191"/>
      <c r="J39" s="191"/>
      <c r="K39" s="191"/>
      <c r="L39" s="191"/>
      <c r="M39" s="191"/>
      <c r="N39" s="192"/>
    </row>
    <row r="40" spans="1:14">
      <c r="A40" s="190"/>
      <c r="B40" s="191"/>
      <c r="C40" s="191"/>
      <c r="D40" s="191"/>
      <c r="E40" s="191"/>
      <c r="F40" s="191"/>
      <c r="G40" s="191"/>
      <c r="H40" s="191"/>
      <c r="I40" s="191"/>
      <c r="J40" s="191"/>
      <c r="K40" s="191"/>
      <c r="L40" s="191"/>
      <c r="M40" s="191"/>
      <c r="N40" s="192"/>
    </row>
    <row r="41" spans="1:14">
      <c r="A41" s="190"/>
      <c r="B41" s="191"/>
      <c r="C41" s="191"/>
      <c r="D41" s="191"/>
      <c r="E41" s="191"/>
      <c r="F41" s="191"/>
      <c r="G41" s="191"/>
      <c r="H41" s="191"/>
      <c r="I41" s="191"/>
      <c r="J41" s="191"/>
      <c r="K41" s="191"/>
      <c r="L41" s="191"/>
      <c r="M41" s="191"/>
      <c r="N41" s="192"/>
    </row>
    <row r="42" spans="1:14" ht="20.25" customHeight="1">
      <c r="A42" s="190"/>
      <c r="B42" s="191"/>
      <c r="C42" s="191"/>
      <c r="D42" s="191"/>
      <c r="E42" s="191"/>
      <c r="F42" s="191"/>
      <c r="G42" s="191"/>
      <c r="H42" s="191"/>
      <c r="I42" s="191"/>
      <c r="J42" s="191"/>
      <c r="K42" s="191"/>
      <c r="L42" s="191"/>
      <c r="M42" s="191"/>
      <c r="N42" s="192"/>
    </row>
    <row r="43" spans="1:14" ht="17.25" thickBot="1">
      <c r="A43" s="193"/>
      <c r="B43" s="194"/>
      <c r="C43" s="194"/>
      <c r="D43" s="194"/>
      <c r="E43" s="194"/>
      <c r="F43" s="194"/>
      <c r="G43" s="194"/>
      <c r="H43" s="194"/>
      <c r="I43" s="194"/>
      <c r="J43" s="194"/>
      <c r="K43" s="194"/>
      <c r="L43" s="194"/>
      <c r="M43" s="194"/>
      <c r="N43" s="195"/>
    </row>
  </sheetData>
  <sheetProtection password="F33E" sheet="1" formatCells="0" formatColumns="0" formatRows="0" selectLockedCells="1" autoFilter="0" pivotTables="0"/>
  <protectedRanges>
    <protectedRange sqref="A12:M12" name="範圍4_1_1"/>
    <protectedRange sqref="A10:M10" name="範圍3_1_1"/>
  </protectedRanges>
  <mergeCells count="17">
    <mergeCell ref="A9:N9"/>
    <mergeCell ref="A10:N43"/>
    <mergeCell ref="A4:C4"/>
    <mergeCell ref="D4:N4"/>
    <mergeCell ref="A5:C5"/>
    <mergeCell ref="D5:N5"/>
    <mergeCell ref="A6:C6"/>
    <mergeCell ref="D6:N6"/>
    <mergeCell ref="A7:C7"/>
    <mergeCell ref="D7:N7"/>
    <mergeCell ref="A8:C8"/>
    <mergeCell ref="D8:N8"/>
    <mergeCell ref="A1:N1"/>
    <mergeCell ref="A2:C2"/>
    <mergeCell ref="D2:N2"/>
    <mergeCell ref="A3:C3"/>
    <mergeCell ref="D3:N3"/>
  </mergeCells>
  <phoneticPr fontId="3" type="noConversion"/>
  <hyperlinks>
    <hyperlink ref="D7" r:id="rId1"/>
  </hyperlinks>
  <pageMargins left="0.25" right="0.25"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3">
    <pageSetUpPr fitToPage="1"/>
  </sheetPr>
  <dimension ref="A1:N36"/>
  <sheetViews>
    <sheetView view="pageBreakPreview" zoomScaleSheetLayoutView="100" workbookViewId="0">
      <selection activeCell="A8" sqref="A8"/>
    </sheetView>
  </sheetViews>
  <sheetFormatPr defaultRowHeight="12.75"/>
  <cols>
    <col min="1" max="1" width="45.28515625" style="18" customWidth="1"/>
    <col min="2" max="2" width="13.85546875" style="19" customWidth="1"/>
    <col min="3" max="4" width="9.140625" style="19"/>
    <col min="5" max="5" width="11.140625" style="19" customWidth="1"/>
    <col min="6" max="6" width="12.28515625" style="19" customWidth="1"/>
    <col min="7" max="10" width="9.140625" style="19" hidden="1" customWidth="1"/>
    <col min="11" max="14" width="9.140625" style="19"/>
  </cols>
  <sheetData>
    <row r="1" spans="1:6" ht="18.75">
      <c r="A1" s="216" t="s">
        <v>193</v>
      </c>
      <c r="B1" s="217"/>
      <c r="C1" s="217"/>
      <c r="D1" s="217"/>
      <c r="E1" s="217"/>
      <c r="F1" s="218"/>
    </row>
    <row r="2" spans="1:6" ht="15" customHeight="1">
      <c r="A2" s="50" t="s">
        <v>174</v>
      </c>
      <c r="B2" s="219" t="str">
        <f>IF('Cover Page'!H9=0,"",'Cover Page'!H9)</f>
        <v>MS-16K5/GS63 Stealth 8RE</v>
      </c>
      <c r="C2" s="219"/>
      <c r="D2" s="219"/>
      <c r="E2" s="219"/>
      <c r="F2" s="220"/>
    </row>
    <row r="3" spans="1:6" ht="15" customHeight="1">
      <c r="A3" s="51" t="s">
        <v>175</v>
      </c>
      <c r="B3" s="219" t="str">
        <f>'Cover Page'!H8</f>
        <v>Notebook computers</v>
      </c>
      <c r="C3" s="219"/>
      <c r="D3" s="219"/>
      <c r="E3" s="219"/>
      <c r="F3" s="220"/>
    </row>
    <row r="4" spans="1:6" ht="15" customHeight="1">
      <c r="A4" s="51" t="s">
        <v>176</v>
      </c>
      <c r="B4" s="221" t="s">
        <v>268</v>
      </c>
      <c r="C4" s="221"/>
      <c r="D4" s="221"/>
      <c r="E4" s="221"/>
      <c r="F4" s="222"/>
    </row>
    <row r="5" spans="1:6" ht="15" customHeight="1">
      <c r="A5" s="51" t="s">
        <v>177</v>
      </c>
      <c r="B5" s="223">
        <v>2017</v>
      </c>
      <c r="C5" s="223"/>
      <c r="D5" s="223"/>
      <c r="E5" s="223"/>
      <c r="F5" s="224"/>
    </row>
    <row r="6" spans="1:6" ht="15" customHeight="1">
      <c r="A6" s="98" t="s">
        <v>37</v>
      </c>
      <c r="B6" s="202">
        <v>1</v>
      </c>
      <c r="C6" s="202"/>
      <c r="D6" s="202"/>
      <c r="E6" s="202"/>
      <c r="F6" s="203"/>
    </row>
    <row r="7" spans="1:6" ht="16.5" customHeight="1">
      <c r="A7" s="98" t="s">
        <v>18</v>
      </c>
      <c r="B7" s="202" t="s">
        <v>294</v>
      </c>
      <c r="C7" s="202"/>
      <c r="D7" s="202"/>
      <c r="E7" s="202"/>
      <c r="F7" s="203"/>
    </row>
    <row r="8" spans="1:6" ht="27" customHeight="1">
      <c r="A8" s="98" t="s">
        <v>302</v>
      </c>
      <c r="B8" s="227" t="s">
        <v>301</v>
      </c>
      <c r="C8" s="202"/>
      <c r="D8" s="202"/>
      <c r="E8" s="202"/>
      <c r="F8" s="203"/>
    </row>
    <row r="9" spans="1:6" ht="15" customHeight="1">
      <c r="A9" s="98" t="s">
        <v>19</v>
      </c>
      <c r="B9" s="202" t="s">
        <v>287</v>
      </c>
      <c r="C9" s="202"/>
      <c r="D9" s="202"/>
      <c r="E9" s="202"/>
      <c r="F9" s="203"/>
    </row>
    <row r="10" spans="1:6" ht="15" customHeight="1">
      <c r="A10" s="98" t="s">
        <v>188</v>
      </c>
      <c r="B10" s="202" t="s">
        <v>269</v>
      </c>
      <c r="C10" s="202"/>
      <c r="D10" s="202"/>
      <c r="E10" s="202"/>
      <c r="F10" s="203"/>
    </row>
    <row r="11" spans="1:6" ht="15" customHeight="1">
      <c r="A11" s="98" t="s">
        <v>189</v>
      </c>
      <c r="B11" s="202" t="s">
        <v>290</v>
      </c>
      <c r="C11" s="202"/>
      <c r="D11" s="202"/>
      <c r="E11" s="202"/>
      <c r="F11" s="203"/>
    </row>
    <row r="12" spans="1:6" ht="43.5" customHeight="1">
      <c r="A12" s="99" t="s">
        <v>190</v>
      </c>
      <c r="B12" s="202">
        <v>300</v>
      </c>
      <c r="C12" s="202"/>
      <c r="D12" s="202"/>
      <c r="E12" s="202"/>
      <c r="F12" s="203"/>
    </row>
    <row r="13" spans="1:6" ht="24.75" customHeight="1">
      <c r="A13" s="99" t="s">
        <v>191</v>
      </c>
      <c r="B13" s="202">
        <v>16</v>
      </c>
      <c r="C13" s="202"/>
      <c r="D13" s="202"/>
      <c r="E13" s="202"/>
      <c r="F13" s="203"/>
    </row>
    <row r="14" spans="1:6" ht="40.5" customHeight="1">
      <c r="A14" s="99" t="s">
        <v>57</v>
      </c>
      <c r="B14" s="202" t="s">
        <v>283</v>
      </c>
      <c r="C14" s="202"/>
      <c r="D14" s="202"/>
      <c r="E14" s="202"/>
      <c r="F14" s="203"/>
    </row>
    <row r="15" spans="1:6" ht="15" customHeight="1">
      <c r="A15" s="99" t="s">
        <v>217</v>
      </c>
      <c r="B15" s="210" t="s">
        <v>295</v>
      </c>
      <c r="C15" s="211"/>
      <c r="D15" s="211"/>
      <c r="E15" s="211"/>
      <c r="F15" s="212"/>
    </row>
    <row r="16" spans="1:6" ht="15" customHeight="1">
      <c r="A16" s="99" t="s">
        <v>218</v>
      </c>
      <c r="B16" s="202" t="s">
        <v>296</v>
      </c>
      <c r="C16" s="202"/>
      <c r="D16" s="202"/>
      <c r="E16" s="202"/>
      <c r="F16" s="203"/>
    </row>
    <row r="17" spans="1:6" ht="15" customHeight="1">
      <c r="A17" s="99" t="s">
        <v>219</v>
      </c>
      <c r="B17" s="202" t="s">
        <v>284</v>
      </c>
      <c r="C17" s="202"/>
      <c r="D17" s="202"/>
      <c r="E17" s="202"/>
      <c r="F17" s="203"/>
    </row>
    <row r="18" spans="1:6" ht="15" customHeight="1">
      <c r="A18" s="99" t="s">
        <v>220</v>
      </c>
      <c r="B18" s="202" t="s">
        <v>282</v>
      </c>
      <c r="C18" s="202"/>
      <c r="D18" s="202"/>
      <c r="E18" s="202"/>
      <c r="F18" s="203"/>
    </row>
    <row r="19" spans="1:6" ht="15" customHeight="1">
      <c r="A19" s="98" t="s">
        <v>40</v>
      </c>
      <c r="B19" s="202" t="s">
        <v>281</v>
      </c>
      <c r="C19" s="202"/>
      <c r="D19" s="202"/>
      <c r="E19" s="202"/>
      <c r="F19" s="203"/>
    </row>
    <row r="20" spans="1:6" ht="15" customHeight="1">
      <c r="A20" s="98" t="s">
        <v>41</v>
      </c>
      <c r="B20" s="202" t="s">
        <v>271</v>
      </c>
      <c r="C20" s="202"/>
      <c r="D20" s="202"/>
      <c r="E20" s="202"/>
      <c r="F20" s="203"/>
    </row>
    <row r="21" spans="1:6" ht="15" customHeight="1">
      <c r="A21" s="98" t="s">
        <v>169</v>
      </c>
      <c r="B21" s="213" t="s">
        <v>284</v>
      </c>
      <c r="C21" s="214"/>
      <c r="D21" s="214"/>
      <c r="E21" s="214"/>
      <c r="F21" s="215"/>
    </row>
    <row r="22" spans="1:6" ht="15" customHeight="1">
      <c r="A22" s="98" t="s">
        <v>170</v>
      </c>
      <c r="B22" s="213" t="s">
        <v>284</v>
      </c>
      <c r="C22" s="214"/>
      <c r="D22" s="214"/>
      <c r="E22" s="214"/>
      <c r="F22" s="215"/>
    </row>
    <row r="23" spans="1:6" ht="21.95" customHeight="1">
      <c r="A23" s="100" t="s">
        <v>171</v>
      </c>
      <c r="B23" s="202" t="s">
        <v>297</v>
      </c>
      <c r="C23" s="202"/>
      <c r="D23" s="202"/>
      <c r="E23" s="202"/>
      <c r="F23" s="203"/>
    </row>
    <row r="24" spans="1:6" ht="21.95" customHeight="1">
      <c r="A24" s="100" t="s">
        <v>172</v>
      </c>
      <c r="B24" s="202" t="s">
        <v>298</v>
      </c>
      <c r="C24" s="202"/>
      <c r="D24" s="202"/>
      <c r="E24" s="202"/>
      <c r="F24" s="203"/>
    </row>
    <row r="25" spans="1:6" ht="31.5" customHeight="1">
      <c r="A25" s="225" t="s">
        <v>178</v>
      </c>
      <c r="B25" s="20" t="s">
        <v>180</v>
      </c>
      <c r="C25" s="20" t="s">
        <v>181</v>
      </c>
      <c r="D25" s="20" t="s">
        <v>182</v>
      </c>
      <c r="E25" s="20" t="s">
        <v>183</v>
      </c>
      <c r="F25" s="226"/>
    </row>
    <row r="26" spans="1:6" ht="13.5" customHeight="1">
      <c r="A26" s="225"/>
      <c r="B26" s="121" t="s">
        <v>284</v>
      </c>
      <c r="C26" s="121" t="s">
        <v>270</v>
      </c>
      <c r="D26" s="121" t="s">
        <v>285</v>
      </c>
      <c r="E26" s="121" t="s">
        <v>284</v>
      </c>
      <c r="F26" s="226"/>
    </row>
    <row r="27" spans="1:6" ht="13.5" customHeight="1">
      <c r="A27" s="225"/>
      <c r="B27" s="119" t="s">
        <v>270</v>
      </c>
      <c r="C27" s="119" t="s">
        <v>284</v>
      </c>
      <c r="D27" s="119" t="s">
        <v>284</v>
      </c>
      <c r="E27" s="119" t="s">
        <v>284</v>
      </c>
      <c r="F27" s="226"/>
    </row>
    <row r="28" spans="1:6" ht="29.25" customHeight="1">
      <c r="A28" s="225" t="s">
        <v>179</v>
      </c>
      <c r="B28" s="20" t="s">
        <v>184</v>
      </c>
      <c r="C28" s="20" t="s">
        <v>185</v>
      </c>
      <c r="D28" s="20" t="s">
        <v>182</v>
      </c>
      <c r="E28" s="20" t="s">
        <v>186</v>
      </c>
      <c r="F28" s="54" t="s">
        <v>183</v>
      </c>
    </row>
    <row r="29" spans="1:6" ht="13.5" customHeight="1">
      <c r="A29" s="225"/>
      <c r="B29" s="122" t="s">
        <v>284</v>
      </c>
      <c r="C29" s="122" t="s">
        <v>284</v>
      </c>
      <c r="D29" s="122" t="s">
        <v>284</v>
      </c>
      <c r="E29" s="122" t="s">
        <v>284</v>
      </c>
      <c r="F29" s="123" t="s">
        <v>284</v>
      </c>
    </row>
    <row r="30" spans="1:6" ht="13.5" customHeight="1">
      <c r="A30" s="225"/>
      <c r="B30" s="122" t="s">
        <v>284</v>
      </c>
      <c r="C30" s="122" t="s">
        <v>284</v>
      </c>
      <c r="D30" s="122" t="s">
        <v>284</v>
      </c>
      <c r="E30" s="122" t="s">
        <v>284</v>
      </c>
      <c r="F30" s="123" t="s">
        <v>284</v>
      </c>
    </row>
    <row r="31" spans="1:6" ht="20.25" customHeight="1">
      <c r="A31" s="53" t="s">
        <v>214</v>
      </c>
      <c r="B31" s="207" t="s">
        <v>286</v>
      </c>
      <c r="C31" s="208"/>
      <c r="D31" s="208"/>
      <c r="E31" s="208"/>
      <c r="F31" s="209"/>
    </row>
    <row r="32" spans="1:6" ht="34.5" customHeight="1">
      <c r="A32" s="52" t="s">
        <v>187</v>
      </c>
      <c r="B32" s="213">
        <v>89.13</v>
      </c>
      <c r="C32" s="214"/>
      <c r="D32" s="214"/>
      <c r="E32" s="214"/>
      <c r="F32" s="215"/>
    </row>
    <row r="33" spans="1:10" ht="31.5" customHeight="1">
      <c r="A33" s="52" t="s">
        <v>58</v>
      </c>
      <c r="B33" s="213">
        <v>3.9</v>
      </c>
      <c r="C33" s="214"/>
      <c r="D33" s="214"/>
      <c r="E33" s="214"/>
      <c r="F33" s="215"/>
    </row>
    <row r="34" spans="1:10" ht="21.75" customHeight="1">
      <c r="A34" s="52" t="s">
        <v>53</v>
      </c>
      <c r="B34" s="213" t="s">
        <v>288</v>
      </c>
      <c r="C34" s="214"/>
      <c r="D34" s="214"/>
      <c r="E34" s="214"/>
      <c r="F34" s="215"/>
      <c r="G34" s="48" t="s">
        <v>153</v>
      </c>
      <c r="H34" s="14" t="s">
        <v>154</v>
      </c>
      <c r="I34" s="14" t="s">
        <v>155</v>
      </c>
      <c r="J34" s="14" t="s">
        <v>156</v>
      </c>
    </row>
    <row r="35" spans="1:10" ht="104.25" customHeight="1" thickBot="1">
      <c r="A35" s="55" t="s">
        <v>15</v>
      </c>
      <c r="B35" s="204" t="str">
        <f>IF('Cover Page'!H8="Select","",IF('Cover Page'!H8="Notebook computers",G35,IF('Cover Page'!H8="Tablet computers",H35,IF('Cover Page'!H8="Slate computers",I35,IF('Cover Page'!H8="Mobile thin clients",J35,"")))))</f>
        <v>"Notebook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v>
      </c>
      <c r="C35" s="205"/>
      <c r="D35" s="205"/>
      <c r="E35" s="205"/>
      <c r="F35" s="206"/>
      <c r="G35" s="49" t="s">
        <v>152</v>
      </c>
      <c r="H35" s="15" t="s">
        <v>157</v>
      </c>
      <c r="I35" s="15" t="s">
        <v>158</v>
      </c>
      <c r="J35" s="15" t="s">
        <v>159</v>
      </c>
    </row>
    <row r="36" spans="1:10" ht="13.5">
      <c r="A36" s="17"/>
    </row>
  </sheetData>
  <sheetProtection password="F33E" sheet="1" objects="1" scenarios="1" formatCells="0" formatColumns="0" formatRows="0" selectLockedCells="1" autoFilter="0" pivotTables="0"/>
  <protectedRanges>
    <protectedRange sqref="B4 D4" name="範圍2_2_1"/>
  </protectedRanges>
  <mergeCells count="32">
    <mergeCell ref="A25:A27"/>
    <mergeCell ref="A28:A30"/>
    <mergeCell ref="F25:F27"/>
    <mergeCell ref="B32:F32"/>
    <mergeCell ref="B6:F6"/>
    <mergeCell ref="B7:F7"/>
    <mergeCell ref="B19:F19"/>
    <mergeCell ref="B20:F20"/>
    <mergeCell ref="B8:F8"/>
    <mergeCell ref="B9:F9"/>
    <mergeCell ref="B10:F10"/>
    <mergeCell ref="B11:F11"/>
    <mergeCell ref="B12:F12"/>
    <mergeCell ref="B13:F13"/>
    <mergeCell ref="B14:F14"/>
    <mergeCell ref="B16:F16"/>
    <mergeCell ref="A1:F1"/>
    <mergeCell ref="B2:F2"/>
    <mergeCell ref="B3:F3"/>
    <mergeCell ref="B4:F4"/>
    <mergeCell ref="B5:F5"/>
    <mergeCell ref="B18:F18"/>
    <mergeCell ref="B35:F35"/>
    <mergeCell ref="B31:F31"/>
    <mergeCell ref="B15:F15"/>
    <mergeCell ref="B17:F17"/>
    <mergeCell ref="B21:F21"/>
    <mergeCell ref="B22:F22"/>
    <mergeCell ref="B23:F23"/>
    <mergeCell ref="B24:F24"/>
    <mergeCell ref="B33:F33"/>
    <mergeCell ref="B34:F34"/>
  </mergeCells>
  <phoneticPr fontId="3" type="noConversion"/>
  <conditionalFormatting sqref="B2">
    <cfRule type="containsBlanks" dxfId="51" priority="19">
      <formula>LEN(TRIM(B2))=0</formula>
    </cfRule>
  </conditionalFormatting>
  <conditionalFormatting sqref="B3">
    <cfRule type="containsBlanks" dxfId="50" priority="13">
      <formula>LEN(TRIM(B3))=0</formula>
    </cfRule>
  </conditionalFormatting>
  <conditionalFormatting sqref="B5:F24">
    <cfRule type="containsBlanks" dxfId="49" priority="12">
      <formula>LEN(TRIM(B5))=0</formula>
    </cfRule>
  </conditionalFormatting>
  <conditionalFormatting sqref="B26:E27">
    <cfRule type="containsBlanks" dxfId="48" priority="11">
      <formula>LEN(TRIM(B26))=0</formula>
    </cfRule>
  </conditionalFormatting>
  <conditionalFormatting sqref="B31">
    <cfRule type="notContainsText" dxfId="47" priority="6" operator="notContains" text="Select">
      <formula>ISERROR(SEARCH("Select",B31))</formula>
    </cfRule>
  </conditionalFormatting>
  <conditionalFormatting sqref="B4:F4">
    <cfRule type="notContainsText" dxfId="46" priority="5" operator="notContains" text="(下拉選單-選擇用途說明)">
      <formula>ISERROR(SEARCH("(下拉選單-選擇用途說明)",B4))</formula>
    </cfRule>
  </conditionalFormatting>
  <conditionalFormatting sqref="B32:F34">
    <cfRule type="containsBlanks" dxfId="45" priority="4">
      <formula>LEN(TRIM(B32))=0</formula>
    </cfRule>
  </conditionalFormatting>
  <conditionalFormatting sqref="B35:F35">
    <cfRule type="containsBlanks" dxfId="44" priority="3">
      <formula>LEN(TRIM(B35))=0</formula>
    </cfRule>
  </conditionalFormatting>
  <conditionalFormatting sqref="B22:F22">
    <cfRule type="containsBlanks" dxfId="43" priority="2">
      <formula>LEN(TRIM(B22))=0</formula>
    </cfRule>
  </conditionalFormatting>
  <conditionalFormatting sqref="B21:F21">
    <cfRule type="containsBlanks" dxfId="42" priority="1">
      <formula>LEN(TRIM(B21))=0</formula>
    </cfRule>
  </conditionalFormatting>
  <dataValidations count="2">
    <dataValidation type="list" allowBlank="1" showErrorMessage="1" promptTitle="填寫提示:" prompt="請確認該產品申請用途是家用或商用,並選擇適當的產品用途說明." sqref="B4:F4">
      <formula1>"(下拉選單-選擇用途說明),Intended used at home/school /office.,Intended used at commercial purposes."</formula1>
    </dataValidation>
    <dataValidation type="list" allowBlank="1" showInputMessage="1" showErrorMessage="1" sqref="B31:F31">
      <formula1>"Select,Level V,Level VI,Level VII,或更高請自行輸入"</formula1>
    </dataValidation>
  </dataValidations>
  <pageMargins left="0.25" right="0.25" top="0.75" bottom="0.75" header="0.3" footer="0.3"/>
  <pageSetup paperSize="9" scale="96" fitToWidth="0" orientation="portrait" r:id="rId1"/>
  <rowBreaks count="1" manualBreakCount="1">
    <brk id="24"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
  <dimension ref="A1:B9"/>
  <sheetViews>
    <sheetView view="pageBreakPreview" zoomScaleNormal="90" zoomScaleSheetLayoutView="100" workbookViewId="0">
      <selection activeCell="B4" sqref="B4"/>
    </sheetView>
  </sheetViews>
  <sheetFormatPr defaultRowHeight="13.5"/>
  <cols>
    <col min="1" max="1" width="15.85546875" style="3" customWidth="1"/>
    <col min="2" max="2" width="85" style="21" customWidth="1"/>
  </cols>
  <sheetData>
    <row r="1" spans="1:2" ht="18.75">
      <c r="A1" s="230" t="s">
        <v>194</v>
      </c>
      <c r="B1" s="231"/>
    </row>
    <row r="2" spans="1:2" ht="48.75" customHeight="1">
      <c r="A2" s="79" t="s">
        <v>48</v>
      </c>
      <c r="B2" s="101" t="s">
        <v>50</v>
      </c>
    </row>
    <row r="3" spans="1:2" ht="33" customHeight="1">
      <c r="A3" s="79" t="s">
        <v>213</v>
      </c>
      <c r="B3" s="101" t="s">
        <v>256</v>
      </c>
    </row>
    <row r="4" spans="1:2" ht="379.5" customHeight="1">
      <c r="A4" s="79" t="s">
        <v>54</v>
      </c>
      <c r="B4" s="106" t="s">
        <v>272</v>
      </c>
    </row>
    <row r="5" spans="1:2" ht="44.25" customHeight="1">
      <c r="A5" s="79" t="s">
        <v>49</v>
      </c>
      <c r="B5" s="101" t="s">
        <v>149</v>
      </c>
    </row>
    <row r="6" spans="1:2" ht="226.5" customHeight="1" thickBot="1">
      <c r="A6" s="102" t="s">
        <v>263</v>
      </c>
      <c r="B6" s="107" t="s">
        <v>264</v>
      </c>
    </row>
    <row r="7" spans="1:2" ht="32.25" customHeight="1">
      <c r="A7" s="228" t="s">
        <v>195</v>
      </c>
      <c r="B7" s="229"/>
    </row>
    <row r="8" spans="1:2" ht="126.75" customHeight="1">
      <c r="A8" s="103" t="s">
        <v>196</v>
      </c>
      <c r="B8" s="101" t="s">
        <v>197</v>
      </c>
    </row>
    <row r="9" spans="1:2" ht="183.75" customHeight="1" thickBot="1">
      <c r="A9" s="104" t="s">
        <v>199</v>
      </c>
      <c r="B9" s="105" t="s">
        <v>198</v>
      </c>
    </row>
  </sheetData>
  <sheetProtection password="F33E" sheet="1" formatCells="0" formatColumns="0" formatRows="0" selectLockedCells="1"/>
  <mergeCells count="2">
    <mergeCell ref="A7:B7"/>
    <mergeCell ref="A1:B1"/>
  </mergeCells>
  <phoneticPr fontId="3" type="noConversion"/>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6"/>
  <dimension ref="A1:N53"/>
  <sheetViews>
    <sheetView view="pageBreakPreview" zoomScaleSheetLayoutView="100" workbookViewId="0">
      <selection activeCell="B31" sqref="B31"/>
    </sheetView>
  </sheetViews>
  <sheetFormatPr defaultRowHeight="13.5"/>
  <cols>
    <col min="1" max="1" width="21.140625" style="4" customWidth="1"/>
    <col min="2" max="2" width="27" style="4" customWidth="1"/>
    <col min="3" max="3" width="9.7109375" style="4" bestFit="1" customWidth="1"/>
    <col min="4" max="4" width="11.85546875" style="4" bestFit="1" customWidth="1"/>
    <col min="5" max="5" width="21.7109375" style="4" customWidth="1"/>
    <col min="6" max="6" width="6.85546875" style="4" bestFit="1" customWidth="1"/>
    <col min="7" max="14" width="9.140625" style="22"/>
  </cols>
  <sheetData>
    <row r="1" spans="1:6" ht="40.5" customHeight="1">
      <c r="A1" s="249" t="s">
        <v>212</v>
      </c>
      <c r="B1" s="250"/>
      <c r="C1" s="250"/>
      <c r="D1" s="250"/>
      <c r="E1" s="250"/>
      <c r="F1" s="251"/>
    </row>
    <row r="2" spans="1:6" ht="24.95" customHeight="1">
      <c r="A2" s="63" t="s">
        <v>24</v>
      </c>
      <c r="B2" s="279" t="s">
        <v>204</v>
      </c>
      <c r="C2" s="279"/>
      <c r="D2" s="279"/>
      <c r="E2" s="279"/>
      <c r="F2" s="280"/>
    </row>
    <row r="3" spans="1:6" ht="24.95" customHeight="1">
      <c r="A3" s="63" t="s">
        <v>25</v>
      </c>
      <c r="B3" s="265" t="s">
        <v>200</v>
      </c>
      <c r="C3" s="265"/>
      <c r="D3" s="265"/>
      <c r="E3" s="265"/>
      <c r="F3" s="266"/>
    </row>
    <row r="4" spans="1:6" ht="24.95" customHeight="1">
      <c r="A4" s="63" t="s">
        <v>26</v>
      </c>
      <c r="B4" s="265" t="s">
        <v>201</v>
      </c>
      <c r="C4" s="265"/>
      <c r="D4" s="265"/>
      <c r="E4" s="265"/>
      <c r="F4" s="266"/>
    </row>
    <row r="5" spans="1:6" ht="56.25" customHeight="1">
      <c r="A5" s="63" t="s">
        <v>27</v>
      </c>
      <c r="B5" s="265" t="s">
        <v>203</v>
      </c>
      <c r="C5" s="265"/>
      <c r="D5" s="265"/>
      <c r="E5" s="265"/>
      <c r="F5" s="266"/>
    </row>
    <row r="6" spans="1:6" ht="60.75" customHeight="1">
      <c r="A6" s="63" t="s">
        <v>44</v>
      </c>
      <c r="B6" s="265" t="s">
        <v>202</v>
      </c>
      <c r="C6" s="265"/>
      <c r="D6" s="265"/>
      <c r="E6" s="265"/>
      <c r="F6" s="266"/>
    </row>
    <row r="7" spans="1:6" ht="25.5" customHeight="1">
      <c r="A7" s="277" t="s">
        <v>206</v>
      </c>
      <c r="B7" s="278"/>
      <c r="C7" s="271" t="s">
        <v>24</v>
      </c>
      <c r="D7" s="271" t="s">
        <v>244</v>
      </c>
      <c r="E7" s="271" t="s">
        <v>31</v>
      </c>
      <c r="F7" s="273" t="s">
        <v>36</v>
      </c>
    </row>
    <row r="8" spans="1:6" ht="45" customHeight="1">
      <c r="A8" s="63" t="s">
        <v>205</v>
      </c>
      <c r="B8" s="44" t="s">
        <v>207</v>
      </c>
      <c r="C8" s="272"/>
      <c r="D8" s="272"/>
      <c r="E8" s="272"/>
      <c r="F8" s="274"/>
    </row>
    <row r="9" spans="1:6" ht="18" customHeight="1">
      <c r="A9" s="64" t="s">
        <v>28</v>
      </c>
      <c r="B9" s="23">
        <v>0.6</v>
      </c>
      <c r="C9" s="43" t="s">
        <v>25</v>
      </c>
      <c r="D9" s="24">
        <v>27</v>
      </c>
      <c r="E9" s="42" t="s">
        <v>32</v>
      </c>
      <c r="F9" s="65">
        <v>3.7</v>
      </c>
    </row>
    <row r="10" spans="1:6" ht="18" customHeight="1">
      <c r="A10" s="64" t="s">
        <v>29</v>
      </c>
      <c r="B10" s="23">
        <v>0.1</v>
      </c>
      <c r="C10" s="43" t="s">
        <v>26</v>
      </c>
      <c r="D10" s="24">
        <v>36</v>
      </c>
      <c r="E10" s="42" t="s">
        <v>33</v>
      </c>
      <c r="F10" s="65">
        <v>3</v>
      </c>
    </row>
    <row r="11" spans="1:6" ht="18" customHeight="1">
      <c r="A11" s="64" t="s">
        <v>30</v>
      </c>
      <c r="B11" s="23">
        <v>0.3</v>
      </c>
      <c r="C11" s="43" t="s">
        <v>27</v>
      </c>
      <c r="D11" s="24">
        <v>60.5</v>
      </c>
      <c r="E11" s="42" t="s">
        <v>34</v>
      </c>
      <c r="F11" s="65">
        <v>1.7</v>
      </c>
    </row>
    <row r="12" spans="1:6" ht="18" customHeight="1">
      <c r="A12" s="275"/>
      <c r="B12" s="276"/>
      <c r="C12" s="276"/>
      <c r="D12" s="276"/>
      <c r="E12" s="16" t="s">
        <v>43</v>
      </c>
      <c r="F12" s="45">
        <v>1</v>
      </c>
    </row>
    <row r="13" spans="1:6" ht="18" customHeight="1">
      <c r="A13" s="275"/>
      <c r="B13" s="276"/>
      <c r="C13" s="276"/>
      <c r="D13" s="276"/>
      <c r="E13" s="16" t="s">
        <v>35</v>
      </c>
      <c r="F13" s="45">
        <v>0.5</v>
      </c>
    </row>
    <row r="14" spans="1:6" ht="27" customHeight="1">
      <c r="A14" s="111" t="s">
        <v>208</v>
      </c>
      <c r="B14" s="269" t="s">
        <v>209</v>
      </c>
      <c r="C14" s="269"/>
      <c r="D14" s="269"/>
      <c r="E14" s="269"/>
      <c r="F14" s="270"/>
    </row>
    <row r="15" spans="1:6" ht="27" customHeight="1">
      <c r="A15" s="111" t="s">
        <v>211</v>
      </c>
      <c r="B15" s="269" t="s">
        <v>210</v>
      </c>
      <c r="C15" s="269"/>
      <c r="D15" s="269"/>
      <c r="E15" s="269"/>
      <c r="F15" s="270"/>
    </row>
    <row r="16" spans="1:6" ht="27">
      <c r="A16" s="111" t="s">
        <v>267</v>
      </c>
      <c r="B16" s="235">
        <v>0.16</v>
      </c>
      <c r="C16" s="235"/>
      <c r="D16" s="235"/>
      <c r="E16" s="235"/>
      <c r="F16" s="259"/>
    </row>
    <row r="17" spans="1:14" ht="30.75" customHeight="1">
      <c r="A17" s="31" t="s">
        <v>136</v>
      </c>
      <c r="B17" s="115" t="s">
        <v>273</v>
      </c>
      <c r="C17" s="253" t="s">
        <v>38</v>
      </c>
      <c r="D17" s="254"/>
      <c r="E17" s="56" t="s">
        <v>38</v>
      </c>
      <c r="F17" s="286"/>
    </row>
    <row r="18" spans="1:14" ht="29.25" customHeight="1">
      <c r="A18" s="111" t="s">
        <v>52</v>
      </c>
      <c r="B18" s="115" t="s">
        <v>274</v>
      </c>
      <c r="C18" s="253" t="s">
        <v>38</v>
      </c>
      <c r="D18" s="254"/>
      <c r="E18" s="56" t="s">
        <v>38</v>
      </c>
      <c r="F18" s="287"/>
    </row>
    <row r="19" spans="1:14" ht="30" customHeight="1">
      <c r="A19" s="111" t="s">
        <v>51</v>
      </c>
      <c r="B19" s="115" t="s">
        <v>274</v>
      </c>
      <c r="C19" s="253" t="s">
        <v>38</v>
      </c>
      <c r="D19" s="254"/>
      <c r="E19" s="56" t="s">
        <v>38</v>
      </c>
      <c r="F19" s="288"/>
    </row>
    <row r="20" spans="1:14" ht="39.75" customHeight="1">
      <c r="A20" s="257" t="s">
        <v>55</v>
      </c>
      <c r="B20" s="235" t="s">
        <v>275</v>
      </c>
      <c r="C20" s="235"/>
      <c r="D20" s="235"/>
      <c r="E20" s="235"/>
      <c r="F20" s="259"/>
    </row>
    <row r="21" spans="1:14" ht="48" customHeight="1" thickBot="1">
      <c r="A21" s="258"/>
      <c r="B21" s="260" t="str">
        <f>IF(B20="Yes","The battery[ies] in this product cannot be easily replaced by users themselves.",IF(B20="No","The battery[ies] in this product can be easily replaced by users themselves.",""))</f>
        <v>The battery[ies] in this product cannot be easily replaced by users themselves.</v>
      </c>
      <c r="C21" s="260"/>
      <c r="D21" s="260"/>
      <c r="E21" s="260"/>
      <c r="F21" s="261"/>
    </row>
    <row r="22" spans="1:14" s="26" customFormat="1" ht="28.5" customHeight="1">
      <c r="A22" s="262" t="s">
        <v>222</v>
      </c>
      <c r="B22" s="263"/>
      <c r="C22" s="263"/>
      <c r="D22" s="263"/>
      <c r="E22" s="263"/>
      <c r="F22" s="264"/>
      <c r="G22" s="25"/>
      <c r="H22" s="25"/>
      <c r="I22" s="25"/>
      <c r="J22" s="25"/>
      <c r="K22" s="25"/>
      <c r="L22" s="25"/>
      <c r="M22" s="25"/>
      <c r="N22" s="25"/>
    </row>
    <row r="23" spans="1:14" ht="24.95" customHeight="1">
      <c r="A23" s="27" t="s">
        <v>223</v>
      </c>
      <c r="B23" s="235">
        <v>15.3</v>
      </c>
      <c r="C23" s="235"/>
      <c r="D23" s="235"/>
      <c r="E23" s="235"/>
      <c r="F23" s="259"/>
    </row>
    <row r="24" spans="1:14" ht="24.95" customHeight="1" thickBot="1">
      <c r="A24" s="28" t="s">
        <v>224</v>
      </c>
      <c r="B24" s="241">
        <v>35.5</v>
      </c>
      <c r="C24" s="241"/>
      <c r="D24" s="241"/>
      <c r="E24" s="241"/>
      <c r="F24" s="242"/>
    </row>
    <row r="25" spans="1:14" ht="28.5" customHeight="1">
      <c r="A25" s="249" t="s">
        <v>215</v>
      </c>
      <c r="B25" s="250"/>
      <c r="C25" s="250"/>
      <c r="D25" s="250"/>
      <c r="E25" s="250"/>
      <c r="F25" s="33" t="s">
        <v>231</v>
      </c>
    </row>
    <row r="26" spans="1:14" ht="31.15" customHeight="1">
      <c r="A26" s="32" t="s">
        <v>39</v>
      </c>
      <c r="B26" s="120" t="s">
        <v>299</v>
      </c>
      <c r="C26" s="253"/>
      <c r="D26" s="254"/>
      <c r="E26" s="120"/>
      <c r="F26" s="35"/>
    </row>
    <row r="27" spans="1:14" ht="22.5" customHeight="1">
      <c r="A27" s="32" t="s">
        <v>242</v>
      </c>
      <c r="B27" s="120" t="s">
        <v>289</v>
      </c>
      <c r="C27" s="253"/>
      <c r="D27" s="254"/>
      <c r="E27" s="120"/>
      <c r="F27" s="34" t="s">
        <v>239</v>
      </c>
    </row>
    <row r="28" spans="1:14" ht="22.5" customHeight="1">
      <c r="A28" s="31" t="s">
        <v>251</v>
      </c>
      <c r="B28" s="110">
        <v>6</v>
      </c>
      <c r="C28" s="253"/>
      <c r="D28" s="254"/>
      <c r="E28" s="120"/>
      <c r="F28" s="35"/>
    </row>
    <row r="29" spans="1:14" ht="40.5">
      <c r="A29" s="31" t="s">
        <v>265</v>
      </c>
      <c r="B29" s="110">
        <v>192.19</v>
      </c>
      <c r="C29" s="253"/>
      <c r="D29" s="254"/>
      <c r="F29" s="34" t="s">
        <v>240</v>
      </c>
    </row>
    <row r="30" spans="1:14" ht="25.5" customHeight="1">
      <c r="A30" s="31" t="s">
        <v>243</v>
      </c>
      <c r="B30" s="110">
        <v>16</v>
      </c>
      <c r="C30" s="253"/>
      <c r="D30" s="254"/>
      <c r="E30" s="110"/>
      <c r="F30" s="34" t="s">
        <v>241</v>
      </c>
    </row>
    <row r="31" spans="1:14" ht="32.25" customHeight="1">
      <c r="A31" s="31" t="s">
        <v>42</v>
      </c>
      <c r="B31" s="120" t="s">
        <v>300</v>
      </c>
      <c r="C31" s="235" t="s">
        <v>38</v>
      </c>
      <c r="D31" s="235"/>
      <c r="E31" s="110" t="s">
        <v>38</v>
      </c>
      <c r="F31" s="238"/>
    </row>
    <row r="32" spans="1:14" ht="28.5" customHeight="1" thickBot="1">
      <c r="A32" s="30" t="s">
        <v>24</v>
      </c>
      <c r="B32" s="58" t="str">
        <f>IF(AND(B28&gt;=2,B30&gt;=2,OR(B31="G3(w/FB Data Width &gt; 128-bit )",B31="G4",B31="G5",B31="G6",B31="G7")),"Category C",IF(OR(B31="G1",B31="G2",B31="G3(w/FB Data Width &lt;= 128-bit )",B31="G3(w/FB Data Width &gt; 128-bit )",B31="G4",B31="G5",B31="G6",B31="G7"),"Category B",IF(AND(B31="Integrated",OR(B28="",B28&gt;=1,B30="",B30&gt;=1)),"Category A","")))</f>
        <v>Category C</v>
      </c>
      <c r="C32" s="255" t="str">
        <f>IF(AND(C28&gt;=4,AND(C29&gt;225,C30&gt;=16)),"Category C(Exempt)",IF(AND(C28&gt;=2,C30&gt;=2,OR(C31="G3(w/FB Data Width &gt; 128-bit )",C31="G4",C31="G5",C31="G6",C31="G7")),"Category C",IF(OR(C31="G1",C31="G2",C31="G3(w/FB Data Width &lt;= 128-bit )",C31="G3(w/FB Data Width &gt; 128-bit )",C31="G4",C31="G5",C31="G6",C31="G7"),"Category B",IF(AND(C31="Integrated",OR(C28="",C28&gt;=1,C30="",C30&gt;=1)),"Category A",""))))</f>
        <v/>
      </c>
      <c r="D32" s="256"/>
      <c r="E32" s="58" t="e">
        <f>IF(AND(E28&gt;=4,AND(E30&gt;225,#REF!&gt;=16)),"Category C(Exempt)",IF(AND(E28&gt;=2,#REF!&gt;=2,OR(E31="G3(w/FB Data Width &gt; 128-bit )",E31="G4",E31="G5",E31="G6",E31="G7")),"Category C",IF(OR(E31="G1",E31="G2",E31="G3(w/FB Data Width &lt;= 128-bit )",E31="G3(w/FB Data Width &gt; 128-bit )",E31="G4",E31="G5",E31="G6",E31="G7"),"Category B",IF(AND(E31="Integrated",OR(E28="",E28&gt;=1,#REF!="",#REF!&gt;=1)),"Category A",""))))</f>
        <v>#REF!</v>
      </c>
      <c r="F32" s="240"/>
    </row>
    <row r="33" spans="1:6" ht="28.5" customHeight="1">
      <c r="A33" s="249" t="s">
        <v>291</v>
      </c>
      <c r="B33" s="250"/>
      <c r="C33" s="250"/>
      <c r="D33" s="250"/>
      <c r="E33" s="250"/>
      <c r="F33" s="251"/>
    </row>
    <row r="34" spans="1:6" ht="24" customHeight="1">
      <c r="A34" s="27" t="s">
        <v>216</v>
      </c>
      <c r="B34" s="57">
        <f>IF(B30="","",IF(B30&lt;=4,0,(B30-4)*0.4))</f>
        <v>4.8000000000000007</v>
      </c>
      <c r="C34" s="252" t="str">
        <f>IF(C30="","",IF(C30&lt;=4,0,(C30-4)*0.4))</f>
        <v/>
      </c>
      <c r="D34" s="252"/>
      <c r="E34" s="57" t="e">
        <f>IF(#REF!="","",IF(#REF!&lt;=4,0,(#REF!-4)*0.4))</f>
        <v>#REF!</v>
      </c>
      <c r="F34" s="238"/>
    </row>
    <row r="35" spans="1:6" ht="27">
      <c r="A35" s="27" t="s">
        <v>221</v>
      </c>
      <c r="B35" s="110">
        <v>2</v>
      </c>
      <c r="C35" s="235"/>
      <c r="D35" s="235"/>
      <c r="E35" s="110"/>
      <c r="F35" s="239"/>
    </row>
    <row r="36" spans="1:6" ht="27">
      <c r="A36" s="27" t="s">
        <v>266</v>
      </c>
      <c r="B36" s="108">
        <f>IF(B35="","",IF(B35&gt;1,(3*B35)-3,0))</f>
        <v>3</v>
      </c>
      <c r="C36" s="245" t="str">
        <f>IF(C35="","",IF(C35&gt;1,(3*C35)-3,0))</f>
        <v/>
      </c>
      <c r="D36" s="246"/>
      <c r="E36" s="108" t="str">
        <f>IF(E35="","",IF(E35&gt;1,(3*E35)-3,0))</f>
        <v/>
      </c>
      <c r="F36" s="239"/>
    </row>
    <row r="37" spans="1:6" ht="27">
      <c r="A37" s="27" t="s">
        <v>225</v>
      </c>
      <c r="B37" s="108" t="str">
        <f>IF(B31="Select","",B31)</f>
        <v>G3(w/FB Data Width &gt; 128-bit )</v>
      </c>
      <c r="C37" s="243" t="str">
        <f>IF(C31="Select","",C31)</f>
        <v/>
      </c>
      <c r="D37" s="244"/>
      <c r="E37" s="108" t="str">
        <f>IF(E31="Select","",E31)</f>
        <v/>
      </c>
      <c r="F37" s="239"/>
    </row>
    <row r="38" spans="1:6" ht="27">
      <c r="A38" s="27" t="s">
        <v>226</v>
      </c>
      <c r="B38" s="108">
        <f>IF(B37="Integrated",0,IF(OR(B37="Select",B37=""),"",IF(B37="G1",7,IF(B37="G2",11,IF(OR(B37="G3(w/FB Data Width &lt;= 128-bit )",B37="G3(w/FB Data Width &gt; 128-bit )"),13,IF(B37="G4",20,IF(B37="G5",27,IF(B37="G6",33,IF(B37="G7",61)))))))))</f>
        <v>13</v>
      </c>
      <c r="C38" s="245" t="str">
        <f>IF(C37="Integrated",0,IF(OR(C37="Select",C37=""),"",IF(C37="G1",7,IF(C37="G2",11,IF(OR(C37="G3(w/FB Data Width &lt;= 128-bit )",C37="G3(w/FB Data Width &gt; 128-bit )"),13,IF(C37="G4",20,IF(C37="G5",27,IF(C37="G6",33,IF(C37="G7",61)))))))))</f>
        <v/>
      </c>
      <c r="D38" s="246"/>
      <c r="E38" s="108" t="str">
        <f>IF(E37="Integrated",0,IF(OR(E37="Select",E37=""),"",IF(E37="G1",7,IF(E37="G2",11,IF(OR(E37="G3(w/FB Data Width &lt;= 128-bit )",E37="G3(w/FB Data Width &gt; 128-bit )"),13,IF(E37="G4",20,IF(E37="G5",27,IF(E37="G6",33,IF(E37="G7",61)))))))))</f>
        <v/>
      </c>
      <c r="F38" s="239"/>
    </row>
    <row r="39" spans="1:6" ht="27">
      <c r="A39" s="27" t="s">
        <v>227</v>
      </c>
      <c r="B39" s="116" t="s">
        <v>270</v>
      </c>
      <c r="C39" s="247" t="s">
        <v>38</v>
      </c>
      <c r="D39" s="248"/>
      <c r="E39" s="109" t="s">
        <v>38</v>
      </c>
      <c r="F39" s="239"/>
    </row>
    <row r="40" spans="1:6" ht="27">
      <c r="A40" s="27" t="s">
        <v>228</v>
      </c>
      <c r="B40" s="108">
        <f>IF(OR(B39="Select",B39=""),"",IF(B39="N/A",0,IF(B39="G1",4,IF(B39="G2",6,IF(B39="G3",8,IF(B39="G4",12,IF(B39="G5",16,IF(B39="G6",20,IF(B39="G7",36)))))))))</f>
        <v>0</v>
      </c>
      <c r="C40" s="245" t="str">
        <f>IF(OR(C39="Select",C39=""),"",IF(C39="N/A",0,IF(C39="G1",4,IF(C39="G2",6,IF(C39="G3",8,IF(C39="G4",12,IF(C39="G5",16,IF(C39="G6",20,IF(C39="G7",36)))))))))</f>
        <v/>
      </c>
      <c r="D40" s="246"/>
      <c r="E40" s="108" t="str">
        <f>IF(OR(E39="Select",E39=""),"",IF(E39="N/A",0,IF(E39="G1",4,IF(E39="G2",6,IF(E39="G3",8,IF(E39="G4",12,IF(E39="G5",16,IF(E39="G6",20,IF(E39="G7",36)))))))))</f>
        <v/>
      </c>
      <c r="F40" s="239"/>
    </row>
    <row r="41" spans="1:6" ht="27">
      <c r="A41" s="27" t="s">
        <v>229</v>
      </c>
      <c r="B41" s="110">
        <v>0</v>
      </c>
      <c r="C41" s="235"/>
      <c r="D41" s="235"/>
      <c r="E41" s="110"/>
      <c r="F41" s="239"/>
    </row>
    <row r="42" spans="1:6" ht="27.75" thickBot="1">
      <c r="A42" s="28" t="s">
        <v>230</v>
      </c>
      <c r="B42" s="29">
        <f>IF(B41="","",IF(B41&gt;=1,(2.1*B41),0))</f>
        <v>0</v>
      </c>
      <c r="C42" s="236" t="str">
        <f>IF(C41="","",IF(C41&gt;=1,(2.1*C41),0))</f>
        <v/>
      </c>
      <c r="D42" s="237"/>
      <c r="E42" s="29" t="str">
        <f>IF(E41="","",IF(E41&gt;=1,(2.1*E41),0))</f>
        <v/>
      </c>
      <c r="F42" s="240"/>
    </row>
    <row r="43" spans="1:6" ht="28.5" customHeight="1">
      <c r="A43" s="289" t="s">
        <v>238</v>
      </c>
      <c r="B43" s="290"/>
      <c r="C43" s="290"/>
      <c r="D43" s="290"/>
      <c r="E43" s="290"/>
      <c r="F43" s="36" t="s">
        <v>231</v>
      </c>
    </row>
    <row r="44" spans="1:6" ht="15.95" customHeight="1">
      <c r="A44" s="37" t="s">
        <v>233</v>
      </c>
      <c r="B44" s="117">
        <v>0.24</v>
      </c>
      <c r="C44" s="267"/>
      <c r="D44" s="268"/>
      <c r="E44" s="118"/>
      <c r="F44" s="270" t="s">
        <v>232</v>
      </c>
    </row>
    <row r="45" spans="1:6" ht="15.95" customHeight="1">
      <c r="A45" s="37" t="s">
        <v>234</v>
      </c>
      <c r="B45" s="117">
        <v>0.81</v>
      </c>
      <c r="C45" s="267"/>
      <c r="D45" s="268"/>
      <c r="E45" s="118"/>
      <c r="F45" s="270"/>
    </row>
    <row r="46" spans="1:6" ht="15.95" customHeight="1">
      <c r="A46" s="37" t="s">
        <v>235</v>
      </c>
      <c r="B46" s="117">
        <v>0.82</v>
      </c>
      <c r="C46" s="267"/>
      <c r="D46" s="268"/>
      <c r="E46" s="118"/>
      <c r="F46" s="270"/>
    </row>
    <row r="47" spans="1:6" ht="15.95" customHeight="1">
      <c r="A47" s="37" t="s">
        <v>236</v>
      </c>
      <c r="B47" s="117">
        <v>1</v>
      </c>
      <c r="C47" s="267"/>
      <c r="D47" s="268"/>
      <c r="E47" s="118"/>
      <c r="F47" s="270"/>
    </row>
    <row r="48" spans="1:6" ht="15.95" customHeight="1">
      <c r="A48" s="37" t="s">
        <v>237</v>
      </c>
      <c r="B48" s="117">
        <v>1.1200000000000001</v>
      </c>
      <c r="C48" s="267"/>
      <c r="D48" s="268"/>
      <c r="E48" s="118"/>
      <c r="F48" s="270"/>
    </row>
    <row r="49" spans="1:6" ht="27">
      <c r="A49" s="37" t="s">
        <v>250</v>
      </c>
      <c r="B49" s="117">
        <v>10.3</v>
      </c>
      <c r="C49" s="267"/>
      <c r="D49" s="268"/>
      <c r="E49" s="118"/>
      <c r="F49" s="270"/>
    </row>
    <row r="50" spans="1:6" ht="25.5" customHeight="1">
      <c r="A50" s="27" t="s">
        <v>260</v>
      </c>
      <c r="B50" s="114" t="str">
        <f>IF(B32="Category A","27",IF(B32="Category B","36",IF(B32="Category C","60.50","")))</f>
        <v>60.50</v>
      </c>
      <c r="C50" s="283" t="str">
        <f>IF(C32="Category A","27",IF(C32="Category B","36",IF(C32="Category C","60.50","")))</f>
        <v/>
      </c>
      <c r="D50" s="283"/>
      <c r="E50" s="114" t="e">
        <f>IF(E32="Category A","27",IF(E32="Category B","36",IF(E32="Category C","60.50","")))</f>
        <v>#REF!</v>
      </c>
      <c r="F50" s="232" t="s">
        <v>259</v>
      </c>
    </row>
    <row r="51" spans="1:6" ht="31.5" customHeight="1">
      <c r="A51" s="27" t="s">
        <v>261</v>
      </c>
      <c r="B51" s="112">
        <f>IF(OR(B34="",B36="",B38="",B40="",B42=""),"",SUM(B34,B36,B38,B40,B42))</f>
        <v>20.8</v>
      </c>
      <c r="C51" s="284" t="str">
        <f>IF(OR(C34="",C36="",C38="",C40="",C42=""),"",SUM(C34,C36,C38,C40,C42))</f>
        <v/>
      </c>
      <c r="D51" s="285"/>
      <c r="E51" s="59" t="e">
        <f>IF(OR(E34="",E36="",E38="",E40="",E42=""),"",SUM(E34,E36,E38,E40,E42))</f>
        <v>#REF!</v>
      </c>
      <c r="F51" s="233"/>
    </row>
    <row r="52" spans="1:6" ht="27.75" customHeight="1">
      <c r="A52" s="27" t="s">
        <v>262</v>
      </c>
      <c r="B52" s="112">
        <f>IF(OR(B50="",B51=""),"",SUM(B50+B51))</f>
        <v>81.3</v>
      </c>
      <c r="C52" s="284" t="str">
        <f>IF(OR(C50="",C51=""),"",SUM(C50+C51))</f>
        <v/>
      </c>
      <c r="D52" s="285"/>
      <c r="E52" s="59" t="e">
        <f>IF(OR(E50="",E51=""),"",SUM(E50+E51))</f>
        <v>#REF!</v>
      </c>
      <c r="F52" s="234"/>
    </row>
    <row r="53" spans="1:6" ht="42.75" customHeight="1" thickBot="1">
      <c r="A53" s="28" t="s">
        <v>245</v>
      </c>
      <c r="B53" s="113">
        <f>IF(OR(B18="Select",B19="Select"),"請選擇 B18/B19",8.76*(0.6*IF(B19="YES",B46,B45)+0.1*IF(B18="YES",B48,B47)+0.3*B49))</f>
        <v>32.359439999999999</v>
      </c>
      <c r="C53" s="281" t="str">
        <f>IF(OR(C18="Select",C19="Select"),"請選擇 C18/C19",8.76*(0.6*IF(C19="YES",C46,C45)+0.1*IF(C18="YES",C48,C47)+0.3*C49))</f>
        <v>請選擇 C18/C19</v>
      </c>
      <c r="D53" s="282"/>
      <c r="E53" s="113" t="str">
        <f>IF(OR(E18="Select",E19="Select"),"請選擇 E18/E19",8.76*(0.6*IF(E19="YES",E46,E45)+0.1*IF(E18="YES",E48,E47)+0.3*E49))</f>
        <v>請選擇 E18/E19</v>
      </c>
      <c r="F53" s="38"/>
    </row>
  </sheetData>
  <sheetProtection password="8CF9" sheet="1" objects="1" scenarios="1" selectLockedCells="1"/>
  <mergeCells count="58">
    <mergeCell ref="C53:D53"/>
    <mergeCell ref="C50:D50"/>
    <mergeCell ref="C51:D51"/>
    <mergeCell ref="F17:F19"/>
    <mergeCell ref="C17:D17"/>
    <mergeCell ref="C18:D18"/>
    <mergeCell ref="C19:D19"/>
    <mergeCell ref="C26:D26"/>
    <mergeCell ref="C27:D27"/>
    <mergeCell ref="C52:D52"/>
    <mergeCell ref="A43:E43"/>
    <mergeCell ref="F44:F49"/>
    <mergeCell ref="C44:D44"/>
    <mergeCell ref="C45:D45"/>
    <mergeCell ref="C46:D46"/>
    <mergeCell ref="C47:D47"/>
    <mergeCell ref="C48:D48"/>
    <mergeCell ref="C49:D49"/>
    <mergeCell ref="A1:F1"/>
    <mergeCell ref="B14:F14"/>
    <mergeCell ref="B15:F15"/>
    <mergeCell ref="B16:F16"/>
    <mergeCell ref="B4:F4"/>
    <mergeCell ref="D7:D8"/>
    <mergeCell ref="E7:E8"/>
    <mergeCell ref="F7:F8"/>
    <mergeCell ref="A12:D13"/>
    <mergeCell ref="C7:C8"/>
    <mergeCell ref="A7:B7"/>
    <mergeCell ref="B2:F2"/>
    <mergeCell ref="B5:F5"/>
    <mergeCell ref="B6:F6"/>
    <mergeCell ref="B3:F3"/>
    <mergeCell ref="B23:F23"/>
    <mergeCell ref="C29:D29"/>
    <mergeCell ref="C28:D28"/>
    <mergeCell ref="F31:F32"/>
    <mergeCell ref="A20:A21"/>
    <mergeCell ref="B20:F20"/>
    <mergeCell ref="B21:F21"/>
    <mergeCell ref="A22:F22"/>
    <mergeCell ref="A25:E25"/>
    <mergeCell ref="F50:F52"/>
    <mergeCell ref="C41:D41"/>
    <mergeCell ref="C42:D42"/>
    <mergeCell ref="F34:F42"/>
    <mergeCell ref="B24:F24"/>
    <mergeCell ref="C37:D37"/>
    <mergeCell ref="C38:D38"/>
    <mergeCell ref="C39:D39"/>
    <mergeCell ref="C40:D40"/>
    <mergeCell ref="C36:D36"/>
    <mergeCell ref="A33:F33"/>
    <mergeCell ref="C31:D31"/>
    <mergeCell ref="C34:D34"/>
    <mergeCell ref="C35:D35"/>
    <mergeCell ref="C30:D30"/>
    <mergeCell ref="C32:D32"/>
  </mergeCells>
  <phoneticPr fontId="3" type="noConversion"/>
  <conditionalFormatting sqref="B44">
    <cfRule type="expression" dxfId="41" priority="131">
      <formula>IF(B44&gt;0.5,B44&gt;0)</formula>
    </cfRule>
    <cfRule type="expression" dxfId="40" priority="132">
      <formula>IF(B44&lt;=0.5,B44&gt;0)</formula>
    </cfRule>
  </conditionalFormatting>
  <conditionalFormatting sqref="B45">
    <cfRule type="expression" dxfId="39" priority="122">
      <formula>B45&gt;1</formula>
    </cfRule>
    <cfRule type="expression" dxfId="38" priority="123">
      <formula>IF(B45&lt;=1,B45&gt;0)</formula>
    </cfRule>
  </conditionalFormatting>
  <conditionalFormatting sqref="B46">
    <cfRule type="expression" dxfId="37" priority="68">
      <formula>B46&gt;1.7</formula>
    </cfRule>
    <cfRule type="expression" dxfId="36" priority="69">
      <formula>IF(B46&lt;=1.7,B46&gt;0)</formula>
    </cfRule>
  </conditionalFormatting>
  <conditionalFormatting sqref="B47">
    <cfRule type="expression" dxfId="35" priority="65">
      <formula>B47&gt;3</formula>
    </cfRule>
    <cfRule type="expression" dxfId="34" priority="66">
      <formula>IF(B47&lt;=3,B47&gt;0)</formula>
    </cfRule>
  </conditionalFormatting>
  <conditionalFormatting sqref="B48">
    <cfRule type="expression" dxfId="33" priority="47">
      <formula>B48&gt;3.7</formula>
    </cfRule>
    <cfRule type="expression" dxfId="32" priority="48">
      <formula>IF(B48&lt;=3.7,B48&gt;0)</formula>
    </cfRule>
  </conditionalFormatting>
  <conditionalFormatting sqref="C53">
    <cfRule type="expression" dxfId="31" priority="27">
      <formula>IF(C53&lt;=C52,C53&gt;0)</formula>
    </cfRule>
    <cfRule type="expression" dxfId="30" priority="28">
      <formula>IF(C53&gt;C52,"")</formula>
    </cfRule>
  </conditionalFormatting>
  <conditionalFormatting sqref="B53">
    <cfRule type="containsText" dxfId="29" priority="3" operator="containsText" text="請選擇 B18/B19">
      <formula>NOT(ISERROR(SEARCH("請選擇 B18/B19",B53)))</formula>
    </cfRule>
    <cfRule type="expression" dxfId="28" priority="24">
      <formula>IF(B53&lt;=B52,B53&gt;0)</formula>
    </cfRule>
    <cfRule type="expression" dxfId="27" priority="25">
      <formula>IF(B53&gt;B52,"")</formula>
    </cfRule>
  </conditionalFormatting>
  <conditionalFormatting sqref="E53">
    <cfRule type="containsText" dxfId="26" priority="1" operator="containsText" text="請選擇 E18/E19">
      <formula>NOT(ISERROR(SEARCH("請選擇 E18/E19",E53)))</formula>
    </cfRule>
    <cfRule type="expression" dxfId="25" priority="21">
      <formula>IF(E53&lt;=E52,E53&gt;0)</formula>
    </cfRule>
    <cfRule type="expression" dxfId="24" priority="22">
      <formula>IF(E53&gt;E52,"")</formula>
    </cfRule>
  </conditionalFormatting>
  <conditionalFormatting sqref="B16:F16 B23:F24 B44:B49 B35 B41 B26:B30">
    <cfRule type="containsBlanks" dxfId="23" priority="20">
      <formula>LEN(TRIM(B16))=0</formula>
    </cfRule>
  </conditionalFormatting>
  <conditionalFormatting sqref="B17:E19 B20:F20 B31:E31 B39:E39">
    <cfRule type="containsText" dxfId="22" priority="19" operator="containsText" text="Select">
      <formula>NOT(ISERROR(SEARCH("Select",B17)))</formula>
    </cfRule>
  </conditionalFormatting>
  <conditionalFormatting sqref="B21:F21 B32:E32 B34:E34 B36:E38 B40:E40 B42:E42 B50:E52">
    <cfRule type="containsBlanks" dxfId="21" priority="17">
      <formula>LEN(TRIM(B21))=0</formula>
    </cfRule>
  </conditionalFormatting>
  <conditionalFormatting sqref="C53:D53">
    <cfRule type="containsText" dxfId="20" priority="2" operator="containsText" text="請選擇 C18/C19">
      <formula>NOT(ISERROR(SEARCH("請選擇 C18/C19",C53)))</formula>
    </cfRule>
  </conditionalFormatting>
  <dataValidations count="6">
    <dataValidation type="list" allowBlank="1" showInputMessage="1" showErrorMessage="1" sqref="B20">
      <formula1>"Select,Yes,No"</formula1>
    </dataValidation>
    <dataValidation type="list" allowBlank="1" showInputMessage="1" showErrorMessage="1" sqref="C17">
      <formula1>"Select,UMA,Switchable,Discrete"</formula1>
    </dataValidation>
    <dataValidation type="list" allowBlank="1" showInputMessage="1" showErrorMessage="1" sqref="B18:C19 E18:E19">
      <formula1>"Select,YES,NO,N/A"</formula1>
    </dataValidation>
    <dataValidation type="list" allowBlank="1" showInputMessage="1" showErrorMessage="1" sqref="B31:C31 E31">
      <formula1>"Select,Integrated,G1,G2,G3(w/FB Data Width &lt;= 128-bit ),G3(w/FB Data Width &gt; 128-bit ),G4,G5,G6,G7"</formula1>
    </dataValidation>
    <dataValidation type="list" allowBlank="1" showInputMessage="1" showErrorMessage="1" sqref="E39 B39:C39">
      <formula1>"Select, N/A, G1, G2, G3, G4, G5, G6, G7"</formula1>
    </dataValidation>
    <dataValidation type="list" allowBlank="1" showInputMessage="1" showErrorMessage="1" sqref="B17 E17">
      <formula1>"Select,Switchable,Discrete"</formula1>
    </dataValidation>
  </dataValidations>
  <pageMargins left="0.25" right="0.25" top="0.75" bottom="0.75" header="0.3" footer="0.3"/>
  <pageSetup paperSize="9" orientation="portrait" r:id="rId1"/>
  <ignoredErrors>
    <ignoredError sqref="C52"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8"/>
  <dimension ref="A1:Z62"/>
  <sheetViews>
    <sheetView view="pageBreakPreview" zoomScaleSheetLayoutView="100" workbookViewId="0">
      <selection activeCell="B10" sqref="B10:F10"/>
    </sheetView>
  </sheetViews>
  <sheetFormatPr defaultRowHeight="12.75"/>
  <cols>
    <col min="2" max="3" width="10" customWidth="1"/>
    <col min="4" max="11" width="9" customWidth="1"/>
    <col min="12" max="12" width="11.85546875" customWidth="1"/>
    <col min="13" max="13" width="9.140625" customWidth="1"/>
    <col min="14" max="14" width="11" customWidth="1"/>
    <col min="15" max="21" width="9.140625" customWidth="1"/>
  </cols>
  <sheetData>
    <row r="1" spans="1:21" ht="52.5" customHeight="1">
      <c r="A1" s="363" t="s">
        <v>151</v>
      </c>
      <c r="B1" s="364"/>
      <c r="C1" s="364"/>
      <c r="D1" s="364"/>
      <c r="E1" s="364"/>
      <c r="F1" s="364"/>
      <c r="G1" s="364"/>
      <c r="H1" s="364"/>
      <c r="I1" s="364"/>
      <c r="J1" s="364"/>
      <c r="K1" s="365"/>
      <c r="L1" s="47"/>
      <c r="M1" s="47"/>
      <c r="N1" s="47"/>
      <c r="O1" s="47"/>
    </row>
    <row r="2" spans="1:21">
      <c r="A2" s="66"/>
      <c r="B2" s="67"/>
      <c r="C2" s="67"/>
      <c r="D2" s="67"/>
      <c r="E2" s="67"/>
      <c r="F2" s="366" t="s">
        <v>66</v>
      </c>
      <c r="G2" s="366"/>
      <c r="H2" s="366"/>
      <c r="I2" s="367" t="str">
        <f>IF('Cover Page'!H10=0,"",'Cover Page'!H10)</f>
        <v>2018\02\09</v>
      </c>
      <c r="J2" s="367"/>
      <c r="K2" s="368"/>
      <c r="L2" s="47"/>
      <c r="M2" s="47"/>
      <c r="N2" s="47"/>
      <c r="O2" s="47"/>
    </row>
    <row r="3" spans="1:21">
      <c r="A3" s="66"/>
      <c r="B3" s="67"/>
      <c r="C3" s="67"/>
      <c r="D3" s="67"/>
      <c r="E3" s="67"/>
      <c r="F3" s="67"/>
      <c r="G3" s="67"/>
      <c r="H3" s="67"/>
      <c r="I3" s="67"/>
      <c r="J3" s="67"/>
      <c r="K3" s="68"/>
      <c r="L3" s="47"/>
      <c r="M3" s="47"/>
      <c r="N3" s="47"/>
      <c r="O3" s="47"/>
    </row>
    <row r="4" spans="1:21">
      <c r="A4" s="369" t="s">
        <v>67</v>
      </c>
      <c r="B4" s="370" t="s">
        <v>68</v>
      </c>
      <c r="C4" s="370"/>
      <c r="D4" s="371" t="str">
        <f>IF('Cover Page'!H8=0,"",'Cover Page'!H8)</f>
        <v>Notebook computers</v>
      </c>
      <c r="E4" s="372"/>
      <c r="F4" s="372"/>
      <c r="G4" s="372"/>
      <c r="H4" s="372"/>
      <c r="I4" s="372"/>
      <c r="J4" s="372"/>
      <c r="K4" s="373"/>
      <c r="L4" s="47"/>
      <c r="M4" s="47"/>
      <c r="N4" s="47"/>
      <c r="O4" s="47"/>
    </row>
    <row r="5" spans="1:21">
      <c r="A5" s="369"/>
      <c r="B5" s="370" t="s">
        <v>59</v>
      </c>
      <c r="C5" s="370"/>
      <c r="D5" s="300" t="str">
        <f>'ErP Lot 3 NB Test Template'!B32</f>
        <v>Category C</v>
      </c>
      <c r="E5" s="300"/>
      <c r="F5" s="300" t="str">
        <f>'ErP Lot 3 NB Test Template'!C32</f>
        <v/>
      </c>
      <c r="G5" s="300"/>
      <c r="H5" s="300" t="e">
        <f>'ErP Lot 3 NB Test Template'!E32</f>
        <v>#REF!</v>
      </c>
      <c r="I5" s="300"/>
      <c r="J5" s="374"/>
      <c r="K5" s="375"/>
      <c r="L5" s="47"/>
      <c r="M5" s="47"/>
      <c r="N5" s="47"/>
      <c r="O5" s="47"/>
      <c r="P5" s="40"/>
      <c r="Q5" s="40"/>
      <c r="R5" s="40"/>
    </row>
    <row r="6" spans="1:21">
      <c r="A6" s="369" t="s">
        <v>69</v>
      </c>
      <c r="B6" s="370" t="s">
        <v>70</v>
      </c>
      <c r="C6" s="370"/>
      <c r="D6" s="300" t="str">
        <f>'General Information'!D2</f>
        <v>Micro-Star International Company Limited</v>
      </c>
      <c r="E6" s="300"/>
      <c r="F6" s="300"/>
      <c r="G6" s="300"/>
      <c r="H6" s="300"/>
      <c r="I6" s="300"/>
      <c r="J6" s="300"/>
      <c r="K6" s="301"/>
      <c r="L6" s="47"/>
      <c r="M6" s="47"/>
      <c r="N6" s="47"/>
      <c r="O6" s="47"/>
      <c r="P6" s="40"/>
      <c r="Q6" s="40"/>
      <c r="R6" s="40"/>
    </row>
    <row r="7" spans="1:21">
      <c r="A7" s="369"/>
      <c r="B7" s="370" t="s">
        <v>71</v>
      </c>
      <c r="C7" s="370"/>
      <c r="D7" s="300" t="str">
        <f>'General Information'!D4</f>
        <v>No.69, Lide St., Zhonghe Dist., New Taipei City 235, Taiwan R.O.C.</v>
      </c>
      <c r="E7" s="300"/>
      <c r="F7" s="300"/>
      <c r="G7" s="300"/>
      <c r="H7" s="300"/>
      <c r="I7" s="300"/>
      <c r="J7" s="300"/>
      <c r="K7" s="301"/>
      <c r="L7" s="47"/>
      <c r="M7" s="47"/>
      <c r="N7" s="47"/>
      <c r="O7" s="47"/>
      <c r="P7" s="40"/>
      <c r="Q7" s="40"/>
      <c r="R7" s="40"/>
    </row>
    <row r="8" spans="1:21">
      <c r="A8" s="69" t="s">
        <v>72</v>
      </c>
      <c r="B8" s="370" t="s">
        <v>73</v>
      </c>
      <c r="C8" s="370"/>
      <c r="D8" s="300" t="str">
        <f>IF('Cover Page'!H9=0,"",'Cover Page'!H9)</f>
        <v>MS-16K5/GS63 Stealth 8RE</v>
      </c>
      <c r="E8" s="300"/>
      <c r="F8" s="300"/>
      <c r="G8" s="300"/>
      <c r="H8" s="300"/>
      <c r="I8" s="300"/>
      <c r="J8" s="300"/>
      <c r="K8" s="301"/>
      <c r="L8" s="47"/>
      <c r="M8" s="47"/>
      <c r="N8" s="47"/>
      <c r="O8" s="47"/>
      <c r="P8" s="40"/>
      <c r="Q8" s="40"/>
      <c r="R8" s="40"/>
    </row>
    <row r="9" spans="1:21" ht="30" customHeight="1">
      <c r="A9" s="69" t="s">
        <v>74</v>
      </c>
      <c r="B9" s="312" t="s">
        <v>75</v>
      </c>
      <c r="C9" s="312"/>
      <c r="D9" s="300">
        <f>IF('Product Information'!B5="","",'Product Information'!B5)</f>
        <v>2017</v>
      </c>
      <c r="E9" s="300"/>
      <c r="F9" s="300"/>
      <c r="G9" s="300"/>
      <c r="H9" s="300"/>
      <c r="I9" s="300"/>
      <c r="J9" s="300"/>
      <c r="K9" s="301"/>
      <c r="L9" s="47"/>
      <c r="M9" s="47"/>
      <c r="N9" s="47"/>
      <c r="O9" s="47"/>
      <c r="P9" s="40"/>
      <c r="Q9" s="40"/>
      <c r="R9" s="40"/>
    </row>
    <row r="10" spans="1:21" ht="38.25" customHeight="1">
      <c r="A10" s="70" t="s">
        <v>76</v>
      </c>
      <c r="B10" s="362" t="s">
        <v>133</v>
      </c>
      <c r="C10" s="362"/>
      <c r="D10" s="362"/>
      <c r="E10" s="362"/>
      <c r="F10" s="362"/>
      <c r="G10" s="60">
        <f>IF('ErP Lot 3 NB Test Template'!B17="Switchable",'ErP Lot 3 NB Test Template'!B53,IF('ErP Lot 3 NB Test Template'!B53="請選擇 B18/B19","","N/A"))</f>
        <v>32.359439999999999</v>
      </c>
      <c r="H10" s="60" t="str">
        <f>IF('ErP Lot 3 NB Test Template'!C17="Switchable",'ErP Lot 3 NB Test Template'!C53,IF('ErP Lot 3 NB Test Template'!C53="請選擇 C18/C19","","N/A"))</f>
        <v/>
      </c>
      <c r="I10" s="60" t="str">
        <f>IF('ErP Lot 3 NB Test Template'!E17="Switchable",'ErP Lot 3 NB Test Template'!E53,IF('ErP Lot 3 NB Test Template'!E53="請選擇 E18/E19","","N/A"))</f>
        <v/>
      </c>
      <c r="J10" s="358"/>
      <c r="K10" s="359"/>
      <c r="L10" s="47"/>
      <c r="M10" s="47"/>
      <c r="N10" s="47"/>
      <c r="O10" s="47"/>
      <c r="P10" s="40"/>
      <c r="Q10" s="40"/>
      <c r="R10" s="40"/>
    </row>
    <row r="11" spans="1:21" ht="59.25" customHeight="1">
      <c r="A11" s="71" t="s">
        <v>77</v>
      </c>
      <c r="B11" s="362" t="s">
        <v>134</v>
      </c>
      <c r="C11" s="362"/>
      <c r="D11" s="362"/>
      <c r="E11" s="362"/>
      <c r="F11" s="362"/>
      <c r="G11" s="61" t="str">
        <f>IF('ErP Lot 3 NB Test Template'!B17="Discrete",'ErP Lot 3 NB Test Template'!B53+'ErP Lot 3 NB Test Template'!B38+'ErP Lot 3 NB Test Template'!B40,IF('ErP Lot 3 NB Test Template'!B53="請選擇 B18/B19","","N/A"))</f>
        <v>N/A</v>
      </c>
      <c r="H11" s="61" t="str">
        <f>IF('ErP Lot 3 NB Test Template'!C17="Discrete",'ErP Lot 3 NB Test Template'!C53+'ErP Lot 3 NB Test Template'!C38+'ErP Lot 3 NB Test Template'!C40,IF('ErP Lot 3 NB Test Template'!C53="請選擇 C18/C19","","N/A"))</f>
        <v/>
      </c>
      <c r="I11" s="61" t="str">
        <f>IF('ErP Lot 3 NB Test Template'!E17="Discrete",'ErP Lot 3 NB Test Template'!E53+'ErP Lot 3 NB Test Template'!E38+'ErP Lot 3 NB Test Template'!E40,IF('ErP Lot 3 NB Test Template'!E53="請選擇 E18/E19","","N/A"))</f>
        <v/>
      </c>
      <c r="J11" s="358"/>
      <c r="K11" s="359"/>
      <c r="L11" s="47"/>
      <c r="M11" s="47"/>
      <c r="N11" s="47"/>
      <c r="O11" s="47"/>
      <c r="P11" s="46"/>
      <c r="Q11" s="46"/>
      <c r="R11" s="46"/>
      <c r="S11" s="13"/>
      <c r="T11" s="13"/>
      <c r="U11" s="13"/>
    </row>
    <row r="12" spans="1:21" ht="12.75" customHeight="1">
      <c r="A12" s="72"/>
      <c r="B12" s="360" t="s">
        <v>78</v>
      </c>
      <c r="C12" s="360"/>
      <c r="D12" s="361" t="str">
        <f>IF('ErP Lot 3 NB Test Template'!B32="","",'ErP Lot 3 NB Test Template'!B32)</f>
        <v>Category C</v>
      </c>
      <c r="E12" s="361"/>
      <c r="F12" s="361" t="str">
        <f>IF('ErP Lot 3 NB Test Template'!C32="","",'ErP Lot 3 NB Test Template'!C32)</f>
        <v/>
      </c>
      <c r="G12" s="361"/>
      <c r="H12" s="361" t="e">
        <f>IF('ErP Lot 3 NB Test Template'!E32="","",'ErP Lot 3 NB Test Template'!E32)</f>
        <v>#REF!</v>
      </c>
      <c r="I12" s="361"/>
      <c r="J12" s="356"/>
      <c r="K12" s="357"/>
      <c r="L12" s="47"/>
      <c r="M12" s="47"/>
      <c r="N12" s="47"/>
      <c r="O12" s="47"/>
      <c r="P12" s="40"/>
      <c r="Q12" s="40"/>
      <c r="R12" s="40"/>
    </row>
    <row r="13" spans="1:21" ht="25.5" customHeight="1">
      <c r="A13" s="71" t="s">
        <v>79</v>
      </c>
      <c r="B13" s="355" t="s">
        <v>258</v>
      </c>
      <c r="C13" s="355"/>
      <c r="D13" s="300">
        <f>IF('ErP Lot 3 NB Test Template'!B49="","",'ErP Lot 3 NB Test Template'!B49)</f>
        <v>10.3</v>
      </c>
      <c r="E13" s="300"/>
      <c r="F13" s="300" t="str">
        <f>IF('ErP Lot 3 NB Test Template'!C49="","",'ErP Lot 3 NB Test Template'!C49)</f>
        <v/>
      </c>
      <c r="G13" s="300"/>
      <c r="H13" s="300" t="str">
        <f>IF('ErP Lot 3 NB Test Template'!E49="","",'ErP Lot 3 NB Test Template'!E49)</f>
        <v/>
      </c>
      <c r="I13" s="300"/>
      <c r="J13" s="356"/>
      <c r="K13" s="357"/>
      <c r="L13" s="47"/>
      <c r="M13" s="47"/>
      <c r="N13" s="47"/>
      <c r="O13" s="47"/>
      <c r="P13" s="40"/>
      <c r="Q13" s="40"/>
      <c r="R13" s="40"/>
    </row>
    <row r="14" spans="1:21" ht="25.5" customHeight="1">
      <c r="A14" s="71" t="s">
        <v>80</v>
      </c>
      <c r="B14" s="355" t="s">
        <v>253</v>
      </c>
      <c r="C14" s="355"/>
      <c r="D14" s="300">
        <f>IF('ErP Lot 3 NB Test Template'!B45="","",'ErP Lot 3 NB Test Template'!B45)</f>
        <v>0.81</v>
      </c>
      <c r="E14" s="300"/>
      <c r="F14" s="300" t="str">
        <f>IF('ErP Lot 3 NB Test Template'!C45="","",'ErP Lot 3 NB Test Template'!C45)</f>
        <v/>
      </c>
      <c r="G14" s="300"/>
      <c r="H14" s="300" t="str">
        <f>IF('ErP Lot 3 NB Test Template'!E45="","",'ErP Lot 3 NB Test Template'!E45)</f>
        <v/>
      </c>
      <c r="I14" s="300"/>
      <c r="J14" s="356"/>
      <c r="K14" s="357"/>
      <c r="L14" s="47"/>
      <c r="M14" s="47"/>
      <c r="N14" s="47"/>
      <c r="O14" s="47"/>
      <c r="P14" s="39"/>
      <c r="Q14" s="39"/>
      <c r="R14" s="40"/>
    </row>
    <row r="15" spans="1:21" ht="25.5" customHeight="1">
      <c r="A15" s="71" t="s">
        <v>81</v>
      </c>
      <c r="B15" s="355" t="s">
        <v>252</v>
      </c>
      <c r="C15" s="355"/>
      <c r="D15" s="300">
        <f>IF('ErP Lot 3 NB Test Template'!B46="","",'ErP Lot 3 NB Test Template'!B46)</f>
        <v>0.82</v>
      </c>
      <c r="E15" s="300"/>
      <c r="F15" s="300" t="str">
        <f>IF('ErP Lot 3 NB Test Template'!C46="","",'ErP Lot 3 NB Test Template'!C46)</f>
        <v/>
      </c>
      <c r="G15" s="300"/>
      <c r="H15" s="300" t="str">
        <f>IF('ErP Lot 3 NB Test Template'!E46="","",'ErP Lot 3 NB Test Template'!E46)</f>
        <v/>
      </c>
      <c r="I15" s="300"/>
      <c r="J15" s="356"/>
      <c r="K15" s="357"/>
      <c r="L15" s="47"/>
      <c r="M15" s="47"/>
      <c r="N15" s="47"/>
      <c r="O15" s="47"/>
      <c r="P15" s="40"/>
      <c r="Q15" s="40"/>
      <c r="R15" s="40"/>
    </row>
    <row r="16" spans="1:21" ht="25.5" customHeight="1">
      <c r="A16" s="71" t="s">
        <v>82</v>
      </c>
      <c r="B16" s="355" t="s">
        <v>255</v>
      </c>
      <c r="C16" s="355"/>
      <c r="D16" s="300">
        <f>IF('ErP Lot 3 NB Test Template'!B47="","",'ErP Lot 3 NB Test Template'!B47)</f>
        <v>1</v>
      </c>
      <c r="E16" s="300"/>
      <c r="F16" s="300" t="str">
        <f>IF('ErP Lot 3 NB Test Template'!C47="","",'ErP Lot 3 NB Test Template'!C47)</f>
        <v/>
      </c>
      <c r="G16" s="300"/>
      <c r="H16" s="300" t="str">
        <f>IF('ErP Lot 3 NB Test Template'!E47="","",'ErP Lot 3 NB Test Template'!E47)</f>
        <v/>
      </c>
      <c r="I16" s="300"/>
      <c r="J16" s="356"/>
      <c r="K16" s="357"/>
      <c r="L16" s="47"/>
      <c r="M16" s="47"/>
      <c r="N16" s="47"/>
      <c r="O16" s="47"/>
    </row>
    <row r="17" spans="1:26" ht="25.5" customHeight="1">
      <c r="A17" s="71" t="s">
        <v>83</v>
      </c>
      <c r="B17" s="353" t="s">
        <v>254</v>
      </c>
      <c r="C17" s="354"/>
      <c r="D17" s="300">
        <f>IF('ErP Lot 3 NB Test Template'!B48="","",'ErP Lot 3 NB Test Template'!B48)</f>
        <v>1.1200000000000001</v>
      </c>
      <c r="E17" s="300"/>
      <c r="F17" s="300" t="str">
        <f>IF('ErP Lot 3 NB Test Template'!C48="","",'ErP Lot 3 NB Test Template'!C48)</f>
        <v/>
      </c>
      <c r="G17" s="300"/>
      <c r="H17" s="300" t="str">
        <f>IF('ErP Lot 3 NB Test Template'!E48="","",'ErP Lot 3 NB Test Template'!E48)</f>
        <v/>
      </c>
      <c r="I17" s="300"/>
      <c r="J17" s="356"/>
      <c r="K17" s="357"/>
      <c r="L17" s="47"/>
      <c r="M17" s="47"/>
      <c r="N17" s="47"/>
      <c r="O17" s="47"/>
    </row>
    <row r="18" spans="1:26">
      <c r="A18" s="72"/>
      <c r="B18" s="342" t="s">
        <v>142</v>
      </c>
      <c r="C18" s="343"/>
      <c r="D18" s="343"/>
      <c r="E18" s="343"/>
      <c r="F18" s="343"/>
      <c r="G18" s="343"/>
      <c r="H18" s="343"/>
      <c r="I18" s="343"/>
      <c r="J18" s="343"/>
      <c r="K18" s="344"/>
      <c r="L18" s="47"/>
      <c r="M18" s="47"/>
      <c r="N18" s="47"/>
      <c r="O18" s="47"/>
    </row>
    <row r="19" spans="1:26" ht="12.75" customHeight="1">
      <c r="A19" s="295" t="s">
        <v>84</v>
      </c>
      <c r="B19" s="376" t="s">
        <v>137</v>
      </c>
      <c r="C19" s="377"/>
      <c r="D19" s="376" t="s">
        <v>138</v>
      </c>
      <c r="E19" s="377"/>
      <c r="F19" s="376" t="s">
        <v>139</v>
      </c>
      <c r="G19" s="377"/>
      <c r="H19" s="349" t="s">
        <v>140</v>
      </c>
      <c r="I19" s="350"/>
      <c r="J19" s="378"/>
      <c r="K19" s="379"/>
      <c r="L19" s="47"/>
      <c r="M19" s="47"/>
      <c r="N19" s="47"/>
      <c r="O19" s="47"/>
    </row>
    <row r="20" spans="1:26" ht="12.75" customHeight="1">
      <c r="A20" s="319"/>
      <c r="B20" s="345" t="str">
        <f>IF('Product Information'!B26=0,"",'Product Information'!B26)</f>
        <v>N/A</v>
      </c>
      <c r="C20" s="346"/>
      <c r="D20" s="345" t="str">
        <f>IF('Product Information'!C26=0,"",'Product Information'!C26)</f>
        <v>N/A</v>
      </c>
      <c r="E20" s="346"/>
      <c r="F20" s="345" t="str">
        <f>IF('Product Information'!D26=0,"",'Product Information'!D26)</f>
        <v>N/A</v>
      </c>
      <c r="G20" s="346"/>
      <c r="H20" s="345" t="str">
        <f>IF('Product Information'!E26=0,"",'Product Information'!E26)</f>
        <v>N/A</v>
      </c>
      <c r="I20" s="346"/>
      <c r="J20" s="380"/>
      <c r="K20" s="381"/>
      <c r="L20" s="47"/>
      <c r="M20" s="47"/>
      <c r="N20" s="47"/>
      <c r="O20" s="47"/>
    </row>
    <row r="21" spans="1:26" ht="12.75" customHeight="1">
      <c r="A21" s="319"/>
      <c r="B21" s="345" t="str">
        <f>IF('Product Information'!B27=0,"",'Product Information'!B27)</f>
        <v>N/A</v>
      </c>
      <c r="C21" s="346"/>
      <c r="D21" s="345" t="str">
        <f>IF('Product Information'!C27=0,"",'Product Information'!C27)</f>
        <v>N/A</v>
      </c>
      <c r="E21" s="346"/>
      <c r="F21" s="345" t="str">
        <f>IF('Product Information'!D27=0,"",'Product Information'!D27)</f>
        <v>N/A</v>
      </c>
      <c r="G21" s="346"/>
      <c r="H21" s="345" t="str">
        <f>IF('Product Information'!E27=0,"",'Product Information'!E27)</f>
        <v>N/A</v>
      </c>
      <c r="I21" s="346"/>
      <c r="J21" s="380"/>
      <c r="K21" s="381"/>
      <c r="L21" s="47"/>
      <c r="M21" s="47"/>
      <c r="N21" s="47"/>
      <c r="O21" s="47"/>
    </row>
    <row r="22" spans="1:26">
      <c r="A22" s="73"/>
      <c r="B22" s="342" t="s">
        <v>141</v>
      </c>
      <c r="C22" s="343"/>
      <c r="D22" s="343"/>
      <c r="E22" s="343"/>
      <c r="F22" s="343"/>
      <c r="G22" s="343"/>
      <c r="H22" s="343"/>
      <c r="I22" s="343"/>
      <c r="J22" s="343"/>
      <c r="K22" s="344"/>
      <c r="L22" s="47"/>
      <c r="M22" s="47"/>
      <c r="N22" s="47"/>
      <c r="O22" s="47"/>
    </row>
    <row r="23" spans="1:26" ht="12.75" customHeight="1">
      <c r="A23" s="295" t="s">
        <v>85</v>
      </c>
      <c r="B23" s="348" t="s">
        <v>147</v>
      </c>
      <c r="C23" s="348"/>
      <c r="D23" s="348" t="s">
        <v>143</v>
      </c>
      <c r="E23" s="348"/>
      <c r="F23" s="348" t="s">
        <v>144</v>
      </c>
      <c r="G23" s="348"/>
      <c r="H23" s="349" t="s">
        <v>145</v>
      </c>
      <c r="I23" s="350"/>
      <c r="J23" s="351" t="s">
        <v>146</v>
      </c>
      <c r="K23" s="352"/>
      <c r="L23" s="47"/>
      <c r="M23" s="47"/>
      <c r="N23" s="47"/>
      <c r="O23" s="47"/>
    </row>
    <row r="24" spans="1:26" ht="12.75" customHeight="1">
      <c r="A24" s="319"/>
      <c r="B24" s="345" t="str">
        <f>IF('Product Information'!B29=0,"",'Product Information'!B29)</f>
        <v>N/A</v>
      </c>
      <c r="C24" s="346"/>
      <c r="D24" s="345" t="str">
        <f>IF('Product Information'!C29=0,"",'Product Information'!C29)</f>
        <v>N/A</v>
      </c>
      <c r="E24" s="346"/>
      <c r="F24" s="345" t="str">
        <f>IF('Product Information'!D29=0,"",'Product Information'!D29)</f>
        <v>N/A</v>
      </c>
      <c r="G24" s="346"/>
      <c r="H24" s="345" t="str">
        <f>IF('Product Information'!E29=0,"",'Product Information'!E29)</f>
        <v>N/A</v>
      </c>
      <c r="I24" s="346"/>
      <c r="J24" s="345" t="str">
        <f>IF('Product Information'!F29=0,"",'Product Information'!F29)</f>
        <v>N/A</v>
      </c>
      <c r="K24" s="347"/>
      <c r="L24" s="47"/>
      <c r="M24" s="47"/>
      <c r="N24" s="47"/>
      <c r="O24" s="47"/>
    </row>
    <row r="25" spans="1:26" ht="12.75" customHeight="1">
      <c r="A25" s="319"/>
      <c r="B25" s="345" t="str">
        <f>IF('Product Information'!B30=0,"",'Product Information'!B30)</f>
        <v>N/A</v>
      </c>
      <c r="C25" s="346"/>
      <c r="D25" s="345" t="str">
        <f>IF('Product Information'!C30=0,"",'Product Information'!C30)</f>
        <v>N/A</v>
      </c>
      <c r="E25" s="346"/>
      <c r="F25" s="345" t="str">
        <f>IF('Product Information'!D30=0,"",'Product Information'!D30)</f>
        <v>N/A</v>
      </c>
      <c r="G25" s="346"/>
      <c r="H25" s="345" t="str">
        <f>IF('Product Information'!E30=0,"",'Product Information'!E30)</f>
        <v>N/A</v>
      </c>
      <c r="I25" s="346"/>
      <c r="J25" s="345" t="str">
        <f>IF('Product Information'!F30=0,"",'Product Information'!F30)</f>
        <v>N/A</v>
      </c>
      <c r="K25" s="347"/>
      <c r="L25" s="47"/>
      <c r="M25" s="47"/>
      <c r="N25" s="47"/>
      <c r="O25" s="47"/>
    </row>
    <row r="26" spans="1:26">
      <c r="A26" s="74"/>
      <c r="B26" s="336" t="s">
        <v>86</v>
      </c>
      <c r="C26" s="336"/>
      <c r="D26" s="336"/>
      <c r="E26" s="336"/>
      <c r="F26" s="336"/>
      <c r="G26" s="336"/>
      <c r="H26" s="336"/>
      <c r="I26" s="336"/>
      <c r="J26" s="336"/>
      <c r="K26" s="337"/>
      <c r="L26" s="47"/>
      <c r="M26" s="47"/>
      <c r="N26" s="47"/>
      <c r="O26" s="47"/>
    </row>
    <row r="27" spans="1:26">
      <c r="A27" s="310" t="s">
        <v>87</v>
      </c>
      <c r="B27" s="341" t="s">
        <v>88</v>
      </c>
      <c r="C27" s="341"/>
      <c r="D27" s="341"/>
      <c r="E27" s="341"/>
      <c r="F27" s="341"/>
      <c r="G27" s="300">
        <f>IF('ErP Lot 3 NB Test Template'!B23=0,"",'ErP Lot 3 NB Test Template'!B23)</f>
        <v>15.3</v>
      </c>
      <c r="H27" s="300"/>
      <c r="I27" s="300"/>
      <c r="J27" s="300"/>
      <c r="K27" s="301"/>
      <c r="L27" s="47"/>
      <c r="M27" s="47"/>
      <c r="N27" s="47"/>
      <c r="O27" s="47"/>
    </row>
    <row r="28" spans="1:26">
      <c r="A28" s="310"/>
      <c r="B28" s="341" t="s">
        <v>148</v>
      </c>
      <c r="C28" s="341"/>
      <c r="D28" s="341"/>
      <c r="E28" s="341"/>
      <c r="F28" s="341"/>
      <c r="G28" s="300">
        <f>IF('ErP Lot 3 NB Test Template'!B24=0,"",'ErP Lot 3 NB Test Template'!B24)</f>
        <v>35.5</v>
      </c>
      <c r="H28" s="300"/>
      <c r="I28" s="300"/>
      <c r="J28" s="300"/>
      <c r="K28" s="301"/>
      <c r="L28" s="47"/>
      <c r="M28" s="47"/>
      <c r="N28" s="47"/>
      <c r="O28" s="47"/>
    </row>
    <row r="29" spans="1:26">
      <c r="A29" s="74"/>
      <c r="B29" s="336" t="s">
        <v>89</v>
      </c>
      <c r="C29" s="336"/>
      <c r="D29" s="336"/>
      <c r="E29" s="336"/>
      <c r="F29" s="336"/>
      <c r="G29" s="336"/>
      <c r="H29" s="336"/>
      <c r="I29" s="336"/>
      <c r="J29" s="336"/>
      <c r="K29" s="337"/>
      <c r="L29" s="47"/>
      <c r="M29" s="47"/>
      <c r="N29" s="47"/>
      <c r="O29" s="47"/>
    </row>
    <row r="30" spans="1:26" ht="38.25" customHeight="1">
      <c r="A30" s="71" t="s">
        <v>90</v>
      </c>
      <c r="B30" s="293" t="s">
        <v>91</v>
      </c>
      <c r="C30" s="293"/>
      <c r="D30" s="293"/>
      <c r="E30" s="293"/>
      <c r="F30" s="293"/>
      <c r="G30" s="300">
        <f>IF('Product Information'!B12=0,"",'Product Information'!B12)</f>
        <v>300</v>
      </c>
      <c r="H30" s="300"/>
      <c r="I30" s="300"/>
      <c r="J30" s="300"/>
      <c r="K30" s="301"/>
      <c r="L30" s="47"/>
      <c r="M30" s="62"/>
      <c r="N30" s="47"/>
      <c r="O30" s="47"/>
      <c r="Z30" s="7"/>
    </row>
    <row r="31" spans="1:26">
      <c r="A31" s="74"/>
      <c r="B31" s="336" t="s">
        <v>92</v>
      </c>
      <c r="C31" s="336"/>
      <c r="D31" s="336"/>
      <c r="E31" s="336"/>
      <c r="F31" s="336"/>
      <c r="G31" s="336"/>
      <c r="H31" s="336"/>
      <c r="I31" s="336"/>
      <c r="J31" s="336"/>
      <c r="K31" s="337"/>
      <c r="L31" s="47"/>
      <c r="M31" s="47"/>
      <c r="N31" s="47"/>
      <c r="O31" s="47"/>
    </row>
    <row r="32" spans="1:26" ht="42.75" customHeight="1">
      <c r="A32" s="310" t="s">
        <v>93</v>
      </c>
      <c r="B32" s="320" t="s">
        <v>94</v>
      </c>
      <c r="C32" s="320"/>
      <c r="D32" s="338" t="s">
        <v>257</v>
      </c>
      <c r="E32" s="339"/>
      <c r="F32" s="339"/>
      <c r="G32" s="339"/>
      <c r="H32" s="339"/>
      <c r="I32" s="339"/>
      <c r="J32" s="339"/>
      <c r="K32" s="340"/>
      <c r="L32" s="47"/>
      <c r="M32" s="47"/>
      <c r="N32" s="47"/>
      <c r="O32" s="47"/>
    </row>
    <row r="33" spans="1:15" ht="36.75" customHeight="1">
      <c r="A33" s="310"/>
      <c r="B33" s="320" t="s">
        <v>84</v>
      </c>
      <c r="C33" s="320"/>
      <c r="D33" s="293" t="s">
        <v>95</v>
      </c>
      <c r="E33" s="293"/>
      <c r="F33" s="293"/>
      <c r="G33" s="293"/>
      <c r="H33" s="293"/>
      <c r="I33" s="293"/>
      <c r="J33" s="293"/>
      <c r="K33" s="294"/>
      <c r="L33" s="47"/>
      <c r="M33" s="47"/>
      <c r="N33" s="47"/>
      <c r="O33" s="47"/>
    </row>
    <row r="34" spans="1:15" ht="30" customHeight="1">
      <c r="A34" s="310"/>
      <c r="B34" s="320" t="s">
        <v>85</v>
      </c>
      <c r="C34" s="320"/>
      <c r="D34" s="293" t="s">
        <v>96</v>
      </c>
      <c r="E34" s="293"/>
      <c r="F34" s="293"/>
      <c r="G34" s="293"/>
      <c r="H34" s="293"/>
      <c r="I34" s="293"/>
      <c r="J34" s="293"/>
      <c r="K34" s="294"/>
      <c r="L34" s="47"/>
      <c r="M34" s="47"/>
      <c r="N34" s="47"/>
      <c r="O34" s="47"/>
    </row>
    <row r="35" spans="1:15" ht="33" customHeight="1" thickBot="1">
      <c r="A35" s="311"/>
      <c r="B35" s="328" t="s">
        <v>97</v>
      </c>
      <c r="C35" s="328"/>
      <c r="D35" s="329" t="s">
        <v>98</v>
      </c>
      <c r="E35" s="329"/>
      <c r="F35" s="329"/>
      <c r="G35" s="329"/>
      <c r="H35" s="329"/>
      <c r="I35" s="329"/>
      <c r="J35" s="329"/>
      <c r="K35" s="330"/>
      <c r="L35" s="47"/>
      <c r="M35" s="47"/>
      <c r="N35" s="47"/>
      <c r="O35" s="47"/>
    </row>
    <row r="36" spans="1:15" ht="52.5" customHeight="1">
      <c r="A36" s="331" t="s">
        <v>132</v>
      </c>
      <c r="B36" s="332"/>
      <c r="C36" s="332"/>
      <c r="D36" s="332"/>
      <c r="E36" s="332"/>
      <c r="F36" s="332"/>
      <c r="G36" s="332"/>
      <c r="H36" s="332"/>
      <c r="I36" s="332"/>
      <c r="J36" s="332"/>
      <c r="K36" s="333"/>
    </row>
    <row r="37" spans="1:15">
      <c r="A37" s="80"/>
      <c r="B37" s="306" t="s">
        <v>99</v>
      </c>
      <c r="C37" s="306"/>
      <c r="D37" s="306"/>
      <c r="E37" s="306"/>
      <c r="F37" s="306"/>
      <c r="G37" s="306"/>
      <c r="H37" s="306"/>
      <c r="I37" s="306"/>
      <c r="J37" s="306"/>
      <c r="K37" s="307"/>
    </row>
    <row r="38" spans="1:15" ht="15.75" customHeight="1">
      <c r="A38" s="69" t="s">
        <v>100</v>
      </c>
      <c r="B38" s="334" t="s">
        <v>167</v>
      </c>
      <c r="C38" s="334"/>
      <c r="D38" s="334"/>
      <c r="E38" s="334"/>
      <c r="F38" s="334"/>
      <c r="G38" s="334"/>
      <c r="H38" s="334"/>
      <c r="I38" s="334"/>
      <c r="J38" s="334"/>
      <c r="K38" s="335"/>
    </row>
    <row r="39" spans="1:15">
      <c r="A39" s="80"/>
      <c r="B39" s="306" t="s">
        <v>101</v>
      </c>
      <c r="C39" s="306"/>
      <c r="D39" s="306"/>
      <c r="E39" s="306"/>
      <c r="F39" s="306"/>
      <c r="G39" s="306"/>
      <c r="H39" s="306"/>
      <c r="I39" s="306"/>
      <c r="J39" s="306"/>
      <c r="K39" s="307"/>
    </row>
    <row r="40" spans="1:15" ht="57.75" customHeight="1">
      <c r="A40" s="71" t="s">
        <v>102</v>
      </c>
      <c r="B40" s="293" t="s">
        <v>168</v>
      </c>
      <c r="C40" s="293"/>
      <c r="D40" s="293"/>
      <c r="E40" s="293"/>
      <c r="F40" s="293"/>
      <c r="G40" s="293"/>
      <c r="H40" s="293"/>
      <c r="I40" s="293"/>
      <c r="J40" s="293"/>
      <c r="K40" s="294"/>
    </row>
    <row r="41" spans="1:15" ht="25.5" customHeight="1">
      <c r="A41" s="75"/>
      <c r="B41" s="325" t="s">
        <v>103</v>
      </c>
      <c r="C41" s="326"/>
      <c r="D41" s="326"/>
      <c r="E41" s="326"/>
      <c r="F41" s="326"/>
      <c r="G41" s="326"/>
      <c r="H41" s="326"/>
      <c r="I41" s="326"/>
      <c r="J41" s="326"/>
      <c r="K41" s="327"/>
    </row>
    <row r="42" spans="1:15" ht="25.5" customHeight="1">
      <c r="A42" s="71" t="s">
        <v>104</v>
      </c>
      <c r="B42" s="293" t="s">
        <v>105</v>
      </c>
      <c r="C42" s="293"/>
      <c r="D42" s="293"/>
      <c r="E42" s="293"/>
      <c r="F42" s="293"/>
      <c r="G42" s="293"/>
      <c r="H42" s="293"/>
      <c r="I42" s="293"/>
      <c r="J42" s="293"/>
      <c r="K42" s="294"/>
    </row>
    <row r="43" spans="1:15" s="3" customFormat="1" ht="25.5" customHeight="1">
      <c r="A43" s="75"/>
      <c r="B43" s="291" t="s">
        <v>106</v>
      </c>
      <c r="C43" s="291"/>
      <c r="D43" s="291"/>
      <c r="E43" s="291"/>
      <c r="F43" s="291"/>
      <c r="G43" s="291"/>
      <c r="H43" s="291"/>
      <c r="I43" s="291"/>
      <c r="J43" s="291"/>
      <c r="K43" s="292"/>
    </row>
    <row r="44" spans="1:15">
      <c r="A44" s="71" t="s">
        <v>107</v>
      </c>
      <c r="B44" s="304" t="s">
        <v>108</v>
      </c>
      <c r="C44" s="304"/>
      <c r="D44" s="304"/>
      <c r="E44" s="304"/>
      <c r="F44" s="304"/>
      <c r="G44" s="304"/>
      <c r="H44" s="304"/>
      <c r="I44" s="304"/>
      <c r="J44" s="304"/>
      <c r="K44" s="305"/>
    </row>
    <row r="45" spans="1:15" ht="25.5" customHeight="1">
      <c r="A45" s="76"/>
      <c r="B45" s="302" t="s">
        <v>109</v>
      </c>
      <c r="C45" s="302"/>
      <c r="D45" s="302"/>
      <c r="E45" s="302"/>
      <c r="F45" s="302"/>
      <c r="G45" s="302"/>
      <c r="H45" s="302"/>
      <c r="I45" s="302"/>
      <c r="J45" s="302"/>
      <c r="K45" s="303"/>
    </row>
    <row r="46" spans="1:15">
      <c r="A46" s="71" t="s">
        <v>110</v>
      </c>
      <c r="B46" s="304" t="s">
        <v>108</v>
      </c>
      <c r="C46" s="304"/>
      <c r="D46" s="304"/>
      <c r="E46" s="304"/>
      <c r="F46" s="304"/>
      <c r="G46" s="304"/>
      <c r="H46" s="304"/>
      <c r="I46" s="304"/>
      <c r="J46" s="304"/>
      <c r="K46" s="305"/>
    </row>
    <row r="47" spans="1:15">
      <c r="A47" s="81"/>
      <c r="B47" s="306" t="s">
        <v>111</v>
      </c>
      <c r="C47" s="306"/>
      <c r="D47" s="306"/>
      <c r="E47" s="306"/>
      <c r="F47" s="306"/>
      <c r="G47" s="306"/>
      <c r="H47" s="306"/>
      <c r="I47" s="306"/>
      <c r="J47" s="306"/>
      <c r="K47" s="307"/>
    </row>
    <row r="48" spans="1:15">
      <c r="A48" s="71" t="s">
        <v>112</v>
      </c>
      <c r="B48" s="304" t="s">
        <v>113</v>
      </c>
      <c r="C48" s="304"/>
      <c r="D48" s="304"/>
      <c r="E48" s="304"/>
      <c r="F48" s="304"/>
      <c r="G48" s="304"/>
      <c r="H48" s="304"/>
      <c r="I48" s="304"/>
      <c r="J48" s="304"/>
      <c r="K48" s="305"/>
    </row>
    <row r="49" spans="1:11">
      <c r="A49" s="80"/>
      <c r="B49" s="306" t="s">
        <v>114</v>
      </c>
      <c r="C49" s="306"/>
      <c r="D49" s="306"/>
      <c r="E49" s="306"/>
      <c r="F49" s="306"/>
      <c r="G49" s="306"/>
      <c r="H49" s="306"/>
      <c r="I49" s="306"/>
      <c r="J49" s="306"/>
      <c r="K49" s="307"/>
    </row>
    <row r="50" spans="1:11" ht="72.75" customHeight="1">
      <c r="A50" s="71" t="s">
        <v>115</v>
      </c>
      <c r="B50" s="308" t="s">
        <v>116</v>
      </c>
      <c r="C50" s="308"/>
      <c r="D50" s="308"/>
      <c r="E50" s="308"/>
      <c r="F50" s="308"/>
      <c r="G50" s="308"/>
      <c r="H50" s="308"/>
      <c r="I50" s="308"/>
      <c r="J50" s="308"/>
      <c r="K50" s="309"/>
    </row>
    <row r="51" spans="1:11">
      <c r="A51" s="77"/>
      <c r="B51" s="291" t="s">
        <v>117</v>
      </c>
      <c r="C51" s="291"/>
      <c r="D51" s="291"/>
      <c r="E51" s="291"/>
      <c r="F51" s="291"/>
      <c r="G51" s="291"/>
      <c r="H51" s="291"/>
      <c r="I51" s="291"/>
      <c r="J51" s="291"/>
      <c r="K51" s="292"/>
    </row>
    <row r="52" spans="1:11">
      <c r="A52" s="71" t="s">
        <v>118</v>
      </c>
      <c r="B52" s="293" t="s">
        <v>119</v>
      </c>
      <c r="C52" s="293"/>
      <c r="D52" s="293"/>
      <c r="E52" s="293"/>
      <c r="F52" s="293"/>
      <c r="G52" s="293"/>
      <c r="H52" s="293"/>
      <c r="I52" s="293"/>
      <c r="J52" s="293"/>
      <c r="K52" s="294"/>
    </row>
    <row r="53" spans="1:11">
      <c r="A53" s="77"/>
      <c r="B53" s="291" t="s">
        <v>120</v>
      </c>
      <c r="C53" s="291"/>
      <c r="D53" s="291"/>
      <c r="E53" s="291"/>
      <c r="F53" s="291"/>
      <c r="G53" s="291"/>
      <c r="H53" s="291"/>
      <c r="I53" s="291"/>
      <c r="J53" s="291"/>
      <c r="K53" s="292"/>
    </row>
    <row r="54" spans="1:11">
      <c r="A54" s="295" t="s">
        <v>121</v>
      </c>
      <c r="B54" s="297" t="s">
        <v>122</v>
      </c>
      <c r="C54" s="298"/>
      <c r="D54" s="298"/>
      <c r="E54" s="298"/>
      <c r="F54" s="298"/>
      <c r="G54" s="298"/>
      <c r="H54" s="298"/>
      <c r="I54" s="298"/>
      <c r="J54" s="298"/>
      <c r="K54" s="299"/>
    </row>
    <row r="55" spans="1:11">
      <c r="A55" s="296"/>
      <c r="B55" s="300" t="str">
        <f>IF('Product Information'!B14=0,"",'Product Information'!B14)</f>
        <v>N/A</v>
      </c>
      <c r="C55" s="300"/>
      <c r="D55" s="300"/>
      <c r="E55" s="300"/>
      <c r="F55" s="300"/>
      <c r="G55" s="300"/>
      <c r="H55" s="300"/>
      <c r="I55" s="300"/>
      <c r="J55" s="300"/>
      <c r="K55" s="301"/>
    </row>
    <row r="56" spans="1:11" ht="63.75" customHeight="1">
      <c r="A56" s="77"/>
      <c r="B56" s="316" t="s">
        <v>123</v>
      </c>
      <c r="C56" s="317"/>
      <c r="D56" s="317"/>
      <c r="E56" s="317"/>
      <c r="F56" s="317"/>
      <c r="G56" s="317"/>
      <c r="H56" s="317"/>
      <c r="I56" s="317"/>
      <c r="J56" s="317"/>
      <c r="K56" s="318"/>
    </row>
    <row r="57" spans="1:11" ht="12.75" customHeight="1">
      <c r="A57" s="295" t="s">
        <v>124</v>
      </c>
      <c r="B57" s="291" t="s">
        <v>125</v>
      </c>
      <c r="C57" s="291"/>
      <c r="D57" s="291"/>
      <c r="E57" s="291"/>
      <c r="F57" s="320" t="s">
        <v>126</v>
      </c>
      <c r="G57" s="320"/>
      <c r="H57" s="320"/>
      <c r="I57" s="320"/>
      <c r="J57" s="320"/>
      <c r="K57" s="321"/>
    </row>
    <row r="58" spans="1:11" ht="12.75" customHeight="1">
      <c r="A58" s="319"/>
      <c r="B58" s="291" t="s">
        <v>127</v>
      </c>
      <c r="C58" s="291"/>
      <c r="D58" s="291"/>
      <c r="E58" s="291"/>
      <c r="F58" s="320" t="s">
        <v>128</v>
      </c>
      <c r="G58" s="320"/>
      <c r="H58" s="320"/>
      <c r="I58" s="320"/>
      <c r="J58" s="320"/>
      <c r="K58" s="321"/>
    </row>
    <row r="59" spans="1:11" ht="123.75" customHeight="1">
      <c r="A59" s="296"/>
      <c r="B59" s="322" t="s">
        <v>166</v>
      </c>
      <c r="C59" s="323"/>
      <c r="D59" s="323"/>
      <c r="E59" s="323"/>
      <c r="F59" s="323"/>
      <c r="G59" s="323"/>
      <c r="H59" s="323"/>
      <c r="I59" s="323"/>
      <c r="J59" s="323"/>
      <c r="K59" s="324"/>
    </row>
    <row r="60" spans="1:11" ht="25.5" customHeight="1">
      <c r="A60" s="78" t="s">
        <v>129</v>
      </c>
      <c r="B60" s="291" t="s">
        <v>130</v>
      </c>
      <c r="C60" s="291"/>
      <c r="D60" s="291"/>
      <c r="E60" s="291"/>
      <c r="F60" s="291"/>
      <c r="G60" s="291"/>
      <c r="H60" s="291"/>
      <c r="I60" s="291"/>
      <c r="J60" s="291"/>
      <c r="K60" s="292"/>
    </row>
    <row r="61" spans="1:11">
      <c r="A61" s="310">
        <v>7.2</v>
      </c>
      <c r="B61" s="312" t="s">
        <v>131</v>
      </c>
      <c r="C61" s="312"/>
      <c r="D61" s="312"/>
      <c r="E61" s="312"/>
      <c r="F61" s="312"/>
      <c r="G61" s="312"/>
      <c r="H61" s="312"/>
      <c r="I61" s="312"/>
      <c r="J61" s="312"/>
      <c r="K61" s="313"/>
    </row>
    <row r="62" spans="1:11" ht="47.25" customHeight="1" thickBot="1">
      <c r="A62" s="311"/>
      <c r="B62" s="314" t="str">
        <f>IF('ErP Lot 3 NB Test Template'!B21=0,"",'ErP Lot 3 NB Test Template'!B21)</f>
        <v>The battery[ies] in this product cannot be easily replaced by users themselves.</v>
      </c>
      <c r="C62" s="314"/>
      <c r="D62" s="314"/>
      <c r="E62" s="314"/>
      <c r="F62" s="314"/>
      <c r="G62" s="314"/>
      <c r="H62" s="314"/>
      <c r="I62" s="314"/>
      <c r="J62" s="314"/>
      <c r="K62" s="315"/>
    </row>
  </sheetData>
  <sheetProtection password="F33E" sheet="1" formatCells="0" selectLockedCells="1" autoFilter="0" pivotTables="0"/>
  <mergeCells count="131">
    <mergeCell ref="A6:A7"/>
    <mergeCell ref="B6:C6"/>
    <mergeCell ref="D6:K6"/>
    <mergeCell ref="B7:C7"/>
    <mergeCell ref="D7:K7"/>
    <mergeCell ref="B11:F11"/>
    <mergeCell ref="B19:C19"/>
    <mergeCell ref="D19:E19"/>
    <mergeCell ref="F19:G19"/>
    <mergeCell ref="H19:I19"/>
    <mergeCell ref="J19:K21"/>
    <mergeCell ref="B20:C20"/>
    <mergeCell ref="D20:E20"/>
    <mergeCell ref="F20:G20"/>
    <mergeCell ref="H20:I20"/>
    <mergeCell ref="B21:C21"/>
    <mergeCell ref="D21:E21"/>
    <mergeCell ref="F21:G21"/>
    <mergeCell ref="H21:I21"/>
    <mergeCell ref="B8:C8"/>
    <mergeCell ref="D8:K8"/>
    <mergeCell ref="B9:C9"/>
    <mergeCell ref="D9:K9"/>
    <mergeCell ref="B14:C14"/>
    <mergeCell ref="A1:K1"/>
    <mergeCell ref="F2:H2"/>
    <mergeCell ref="I2:K2"/>
    <mergeCell ref="A4:A5"/>
    <mergeCell ref="B4:C4"/>
    <mergeCell ref="D4:K4"/>
    <mergeCell ref="B5:C5"/>
    <mergeCell ref="D5:E5"/>
    <mergeCell ref="F5:G5"/>
    <mergeCell ref="H5:I5"/>
    <mergeCell ref="J5:K5"/>
    <mergeCell ref="J10:K11"/>
    <mergeCell ref="B12:C12"/>
    <mergeCell ref="D12:E12"/>
    <mergeCell ref="F12:G12"/>
    <mergeCell ref="H12:I12"/>
    <mergeCell ref="B13:C13"/>
    <mergeCell ref="D13:E13"/>
    <mergeCell ref="F13:G13"/>
    <mergeCell ref="H13:I13"/>
    <mergeCell ref="B10:F10"/>
    <mergeCell ref="B17:C17"/>
    <mergeCell ref="D17:E17"/>
    <mergeCell ref="F17:G17"/>
    <mergeCell ref="H17:I17"/>
    <mergeCell ref="B18:K18"/>
    <mergeCell ref="B15:C15"/>
    <mergeCell ref="D15:E15"/>
    <mergeCell ref="F15:G15"/>
    <mergeCell ref="H15:I15"/>
    <mergeCell ref="B16:C16"/>
    <mergeCell ref="D16:E16"/>
    <mergeCell ref="F16:G16"/>
    <mergeCell ref="H16:I16"/>
    <mergeCell ref="J12:K17"/>
    <mergeCell ref="D14:E14"/>
    <mergeCell ref="F14:G14"/>
    <mergeCell ref="H14:I14"/>
    <mergeCell ref="A19:A21"/>
    <mergeCell ref="B26:K26"/>
    <mergeCell ref="A27:A28"/>
    <mergeCell ref="B27:F27"/>
    <mergeCell ref="G27:K27"/>
    <mergeCell ref="B28:F28"/>
    <mergeCell ref="G28:K28"/>
    <mergeCell ref="B22:K22"/>
    <mergeCell ref="A23:A25"/>
    <mergeCell ref="D24:E24"/>
    <mergeCell ref="F24:G24"/>
    <mergeCell ref="H24:I24"/>
    <mergeCell ref="J24:K24"/>
    <mergeCell ref="B25:C25"/>
    <mergeCell ref="D25:E25"/>
    <mergeCell ref="F25:G25"/>
    <mergeCell ref="H25:I25"/>
    <mergeCell ref="J25:K25"/>
    <mergeCell ref="B23:C23"/>
    <mergeCell ref="D23:E23"/>
    <mergeCell ref="F23:G23"/>
    <mergeCell ref="H23:I23"/>
    <mergeCell ref="J23:K23"/>
    <mergeCell ref="B24:C24"/>
    <mergeCell ref="B29:K29"/>
    <mergeCell ref="B30:F30"/>
    <mergeCell ref="G30:K30"/>
    <mergeCell ref="B31:K31"/>
    <mergeCell ref="A32:A35"/>
    <mergeCell ref="B32:C32"/>
    <mergeCell ref="D32:K32"/>
    <mergeCell ref="B33:C33"/>
    <mergeCell ref="D33:K33"/>
    <mergeCell ref="B34:C34"/>
    <mergeCell ref="B39:K39"/>
    <mergeCell ref="B40:K40"/>
    <mergeCell ref="B41:K41"/>
    <mergeCell ref="B42:K42"/>
    <mergeCell ref="B43:K43"/>
    <mergeCell ref="B44:K44"/>
    <mergeCell ref="D34:K34"/>
    <mergeCell ref="B35:C35"/>
    <mergeCell ref="D35:K35"/>
    <mergeCell ref="A36:K36"/>
    <mergeCell ref="B37:K37"/>
    <mergeCell ref="B38:K38"/>
    <mergeCell ref="B60:K60"/>
    <mergeCell ref="A61:A62"/>
    <mergeCell ref="B61:K61"/>
    <mergeCell ref="B62:K62"/>
    <mergeCell ref="B56:K56"/>
    <mergeCell ref="A57:A59"/>
    <mergeCell ref="B57:E57"/>
    <mergeCell ref="F57:K57"/>
    <mergeCell ref="B58:E58"/>
    <mergeCell ref="F58:K58"/>
    <mergeCell ref="B59:K59"/>
    <mergeCell ref="B51:K51"/>
    <mergeCell ref="B52:K52"/>
    <mergeCell ref="B53:K53"/>
    <mergeCell ref="A54:A55"/>
    <mergeCell ref="B54:K54"/>
    <mergeCell ref="B55:K55"/>
    <mergeCell ref="B45:K45"/>
    <mergeCell ref="B46:K46"/>
    <mergeCell ref="B47:K47"/>
    <mergeCell ref="B48:K48"/>
    <mergeCell ref="B49:K49"/>
    <mergeCell ref="B50:K50"/>
  </mergeCells>
  <phoneticPr fontId="3" type="noConversion"/>
  <conditionalFormatting sqref="I2:K2">
    <cfRule type="containsText" dxfId="19" priority="20" operator="containsText" text="YYYY\MM\DD">
      <formula>NOT(ISERROR(SEARCH("YYYY\MM\DD",I2)))</formula>
    </cfRule>
  </conditionalFormatting>
  <conditionalFormatting sqref="D4:K4">
    <cfRule type="containsText" dxfId="18" priority="19" operator="containsText" text="Select">
      <formula>NOT(ISERROR(SEARCH("Select",D4)))</formula>
    </cfRule>
  </conditionalFormatting>
  <conditionalFormatting sqref="D5:I5">
    <cfRule type="containsBlanks" dxfId="17" priority="18">
      <formula>LEN(TRIM(D5))=0</formula>
    </cfRule>
  </conditionalFormatting>
  <conditionalFormatting sqref="D6:K7">
    <cfRule type="containsBlanks" dxfId="16" priority="17">
      <formula>LEN(TRIM(D6))=0</formula>
    </cfRule>
  </conditionalFormatting>
  <conditionalFormatting sqref="D8:K8">
    <cfRule type="containsText" dxfId="15" priority="16" operator="containsText" text="XXXXX">
      <formula>NOT(ISERROR(SEARCH("XXXXX",D8)))</formula>
    </cfRule>
  </conditionalFormatting>
  <conditionalFormatting sqref="D9:K9">
    <cfRule type="containsBlanks" dxfId="14" priority="15">
      <formula>LEN(TRIM(D9))=0</formula>
    </cfRule>
  </conditionalFormatting>
  <conditionalFormatting sqref="G10">
    <cfRule type="containsBlanks" dxfId="13" priority="14">
      <formula>LEN(TRIM(G10))=0</formula>
    </cfRule>
  </conditionalFormatting>
  <conditionalFormatting sqref="H10">
    <cfRule type="containsBlanks" dxfId="12" priority="13">
      <formula>LEN(TRIM(H10))=0</formula>
    </cfRule>
  </conditionalFormatting>
  <conditionalFormatting sqref="I10">
    <cfRule type="containsBlanks" dxfId="11" priority="12">
      <formula>LEN(TRIM(I10))=0</formula>
    </cfRule>
  </conditionalFormatting>
  <conditionalFormatting sqref="G11">
    <cfRule type="containsBlanks" dxfId="10" priority="11">
      <formula>LEN(TRIM(G11))=0</formula>
    </cfRule>
  </conditionalFormatting>
  <conditionalFormatting sqref="H11">
    <cfRule type="containsBlanks" dxfId="9" priority="10">
      <formula>LEN(TRIM(H11))=0</formula>
    </cfRule>
  </conditionalFormatting>
  <conditionalFormatting sqref="I11">
    <cfRule type="containsBlanks" dxfId="8" priority="9">
      <formula>LEN(TRIM(I11))=0</formula>
    </cfRule>
  </conditionalFormatting>
  <conditionalFormatting sqref="D12:I12">
    <cfRule type="containsBlanks" dxfId="7" priority="8">
      <formula>LEN(TRIM(D12))=0</formula>
    </cfRule>
  </conditionalFormatting>
  <conditionalFormatting sqref="D13:I17">
    <cfRule type="containsBlanks" dxfId="6" priority="7">
      <formula>LEN(TRIM(D13))=0</formula>
    </cfRule>
  </conditionalFormatting>
  <conditionalFormatting sqref="B20:I21">
    <cfRule type="containsBlanks" dxfId="5" priority="6">
      <formula>LEN(TRIM(B20))=0</formula>
    </cfRule>
  </conditionalFormatting>
  <conditionalFormatting sqref="B24:K25">
    <cfRule type="containsBlanks" dxfId="4" priority="5">
      <formula>LEN(TRIM(B24))=0</formula>
    </cfRule>
  </conditionalFormatting>
  <conditionalFormatting sqref="G27:K28">
    <cfRule type="containsBlanks" dxfId="3" priority="4">
      <formula>LEN(TRIM(G27))=0</formula>
    </cfRule>
  </conditionalFormatting>
  <conditionalFormatting sqref="G30:K30">
    <cfRule type="containsBlanks" dxfId="2" priority="21">
      <formula>LEN(TRIM(G30))=0</formula>
    </cfRule>
  </conditionalFormatting>
  <conditionalFormatting sqref="B55:K55">
    <cfRule type="containsBlanks" dxfId="1" priority="2">
      <formula>LEN(TRIM(B55))=0</formula>
    </cfRule>
  </conditionalFormatting>
  <conditionalFormatting sqref="B62:K62">
    <cfRule type="containsBlanks" dxfId="0" priority="1">
      <formula>LEN(TRIM(B62))=0</formula>
    </cfRule>
  </conditionalFormatting>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Cover Page</vt:lpstr>
      <vt:lpstr>Revision History</vt:lpstr>
      <vt:lpstr>General Information</vt:lpstr>
      <vt:lpstr>Product Information</vt:lpstr>
      <vt:lpstr>Test Description</vt:lpstr>
      <vt:lpstr>ErP Lot 3 NB Test Template</vt:lpstr>
      <vt:lpstr>ErP Lot 3 NB Declaration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rannylo(羅義航)</dc:creator>
  <cp:lastModifiedBy>Windows 使用者</cp:lastModifiedBy>
  <cp:lastPrinted>2015-09-09T10:59:26Z</cp:lastPrinted>
  <dcterms:created xsi:type="dcterms:W3CDTF">1996-10-14T23:33:28Z</dcterms:created>
  <dcterms:modified xsi:type="dcterms:W3CDTF">2018-02-09T03:28:05Z</dcterms:modified>
</cp:coreProperties>
</file>