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<sst xmlns="http://schemas.openxmlformats.org/spreadsheetml/2006/main" count="341" uniqueCount="302">
  <si>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</si>
  <si>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</si>
  <si>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</si>
  <si>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</si>
  <si>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</si>
  <si>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</si>
  <si>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</si>
  <si>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</si>
  <si>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</si>
  <si>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</si>
  <si>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</si>
  <si>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</si>
  <si>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</si>
  <si>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</si>
  <si>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</si>
  <si>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</si>
  <si>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</si>
  <si>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</si>
  <si>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</si>
  <si>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</si>
  <si>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</si>
  <si>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</si>
  <si>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</si>
  <si>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</si>
  <si>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</si>
  <si>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</si>
  <si>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</si>
  <si>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</si>
  <si>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</si>
  <si>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</si>
  <si>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</si>
  <si>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</si>
  <si>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</si>
  <si>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</si>
  <si>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</si>
  <si>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</si>
  <si>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</si>
  <si>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</si>
  <si>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</si>
  <si>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</si>
  <si>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</si>
  <si>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</si>
  <si>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</si>
  <si>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</si>
  <si>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</si>
  <si>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</si>
  <si>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</si>
  <si>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</si>
  <si>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</si>
  <si>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</si>
  <si>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</si>
  <si>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</si>
  <si>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</si>
  <si>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</si>
  <si>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</si>
  <si>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</si>
  <si>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</si>
  <si>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</si>
  <si>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</si>
  <si>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</si>
  <si>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</si>
  <si>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</si>
  <si>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</si>
  <si>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</si>
  <si>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</si>
  <si>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</si>
  <si>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</si>
  <si>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</si>
  <si>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</si>
  <si>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</si>
  <si>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</si>
  <si>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</si>
  <si>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</si>
  <si>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</si>
  <si>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</si>
  <si>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</si>
  <si>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</si>
  <si>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</si>
  <si>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</si>
  <si>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</si>
  <si>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</si>
  <si>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</si>
  <si>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</si>
  <si>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</si>
  <si>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</si>
  <si>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</si>
  <si>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</si>
  <si>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</si>
  <si>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</si>
  <si>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</si>
  <si>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</si>
  <si>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</si>
  <si>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</si>
  <si>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</si>
  <si>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</si>
  <si>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</si>
  <si>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</si>
  <si>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</si>
  <si>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</si>
  <si>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</si>
  <si>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</si>
  <si>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</si>
  <si>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</si>
  <si>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</si>
  <si>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</si>
  <si>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</si>
  <si>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</si>
  <si>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</si>
  <si>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</si>
  <si>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</si>
  <si>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</si>
  <si>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</si>
  <si>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</si>
  <si>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</si>
  <si>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</si>
  <si>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</si>
  <si>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</si>
  <si>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</si>
  <si>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</si>
  <si>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</si>
  <si>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</si>
  <si>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</si>
  <si>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</si>
  <si>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</si>
  <si>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</si>
  <si>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</si>
  <si>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</si>
  <si>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</si>
  <si>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</si>
  <si>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</si>
  <si>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</si>
  <si>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</si>
  <si>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</si>
  <si>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</si>
  <si>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</si>
  <si>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</si>
  <si>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</si>
  <si>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</si>
  <si>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</si>
  <si>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</si>
  <si>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</si>
  <si>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</si>
  <si>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</si>
  <si>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</si>
  <si>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</si>
  <si>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</si>
  <si>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</si>
  <si>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</si>
  <si>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</si>
  <si>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</si>
  <si>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</si>
  <si>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</si>
  <si>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</si>
  <si>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</si>
  <si>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</si>
  <si>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</si>
  <si>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</si>
  <si>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</si>
  <si>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</si>
  <si>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</si>
  <si>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</si>
  <si>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</si>
  <si>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</si>
  <si>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</si>
  <si>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</si>
  <si>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</si>
  <si>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</si>
  <si>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</si>
  <si>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</si>
  <si>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</si>
  <si>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</si>
  <si>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</si>
  <si>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</si>
  <si>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</si>
  <si>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</si>
  <si>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</si>
  <si>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</si>
  <si>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</si>
  <si>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</si>
  <si>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</si>
  <si>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</si>
  <si>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</si>
  <si>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</si>
  <si>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</si>
  <si>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</si>
  <si>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</si>
  <si>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</si>
  <si>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</si>
  <si>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</si>
  <si>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</si>
  <si>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</si>
  <si>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</si>
  <si>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</si>
  <si>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</si>
  <si>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</si>
  <si>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</si>
  <si>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</si>
  <si>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</si>
  <si>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</si>
  <si>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</si>
  <si>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</si>
  <si>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</si>
  <si>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</si>
  <si>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</si>
  <si>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</si>
  <si>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</si>
  <si>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</si>
  <si>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</si>
  <si>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</si>
  <si>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</si>
  <si>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</si>
  <si>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</si>
  <si>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</si>
  <si>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</si>
  <si>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</si>
  <si>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</si>
  <si>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</si>
  <si>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</si>
  <si>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</si>
  <si>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</si>
  <si>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</si>
  <si>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</si>
  <si>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</si>
  <si>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</si>
  <si>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</si>
  <si>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</si>
  <si>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</si>
  <si>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</si>
  <si>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</si>
  <si>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</si>
  <si>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</si>
  <si>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</si>
  <si>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</si>
  <si>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</si>
  <si>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</si>
  <si>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</si>
  <si>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</si>
  <si>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</si>
  <si>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</si>
  <si>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</si>
  <si>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</si>
  <si>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</si>
  <si>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</si>
  <si>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</si>
  <si>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</si>
  <si>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</si>
  <si>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</si>
  <si>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</si>
  <si>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</si>
  <si>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</si>
  <si>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</si>
  <si>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</si>
  <si>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</si>
  <si>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</si>
  <si>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</si>
  <si>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</si>
  <si>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</si>
  <si>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</si>
  <si>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</si>
  <si>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</si>
  <si>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</si>
  <si>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</si>
  <si>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</si>
  <si>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</si>
  <si>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</si>
  <si>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</si>
  <si>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</si>
  <si>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</si>
  <si>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</si>
  <si>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</si>
  <si>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</si>
  <si>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</si>
  <si>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</si>
  <si>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</si>
  <si>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</si>
  <si>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</si>
  <si>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</si>
  <si>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</si>
  <si>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</si>
  <si>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</si>
  <si>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</si>
  <si>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</si>
  <si>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</si>
  <si>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</si>
  <si>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</si>
  <si>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</si>
  <si>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</si>
  <si>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HGST HTS541010 1TB</t>
    <phoneticPr fontId="3" type="noConversion"/>
  </si>
  <si>
    <t>G7</t>
  </si>
  <si>
    <t>Window 10 Pro</t>
    <phoneticPr fontId="3" type="noConversion"/>
  </si>
  <si>
    <t xml:space="preserve">BTY-L78/ Li Battery </t>
    <phoneticPr fontId="3" type="noConversion"/>
  </si>
  <si>
    <t>N/A</t>
    <phoneticPr fontId="3" type="noConversion"/>
  </si>
  <si>
    <t>SAMSUNG MZVPV128HDGM-00000  128GB</t>
    <phoneticPr fontId="3" type="noConversion"/>
  </si>
  <si>
    <t>389*264*19.8</t>
    <phoneticPr fontId="3" type="noConversion"/>
  </si>
  <si>
    <t>MS-17A1/WT73VR 7RM</t>
    <phoneticPr fontId="3" type="noConversion"/>
  </si>
  <si>
    <t>2017\02\15</t>
    <phoneticPr fontId="2" type="noConversion"/>
  </si>
  <si>
    <t>E17A1IWS.313</t>
    <phoneticPr fontId="3" type="noConversion"/>
  </si>
  <si>
    <t>intel®  Core™  i7-7820HK CPU</t>
    <phoneticPr fontId="3" type="noConversion"/>
  </si>
  <si>
    <t>2.90GHz</t>
    <phoneticPr fontId="3" type="noConversion"/>
  </si>
  <si>
    <t xml:space="preserve">DELTA ADP-230EB T </t>
    <phoneticPr fontId="3" type="noConversion"/>
  </si>
  <si>
    <t>19.5V/11.8A</t>
    <phoneticPr fontId="3" type="noConversion"/>
  </si>
  <si>
    <t>NVIDIA Quadro P5000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</si>
</sst>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47626</xdr:colOff>
      <xdr:row>9</xdr:row>
      <xdr:rowOff>1</xdr:rowOff>
    </xdr:from>
    <xdr:to>
      <xdr:col>5</xdr:col>
      <xdr:colOff>371476</xdr:colOff>
      <xdr:row>19</xdr:row>
      <xdr:rowOff>110453</xdr:rowOff>
    </xdr:to>
    <xdr:pic>
      <xdr:nvPicPr>
        <xdr:cNvPr id="4" name="圖片 3"/>
        <xdr:cNvPicPr>
          <a:picLocks noChangeAspect="1"/>
        </xdr:cNvPicPr>
      </xdr:nvPicPr>
      <xdr:blipFill rotWithShape="1">
        <a:blip xmlns:r="http://schemas.openxmlformats.org/officeDocument/2006/relationships" r:embed="rId2"/>
        <a:srcRect l="1406" t="42598" r="82603" b="35455"/>
        <a:stretch/>
      </xdr:blipFill>
      <xdr:spPr>
        <a:xfrm>
          <a:off x="47626" y="2438401"/>
          <a:ext cx="2857500" cy="2205952"/>
        </a:xfrm>
        <a:prstGeom prst="rect">
          <a:avLst/>
        </a:prstGeom>
      </xdr:spPr>
    </xdr:pic>
    <xdr:clientData/>
  </xdr:twoCellAnchor>
  <xdr:twoCellAnchor editAs="oneCell">
    <xdr:from>
      <xdr:col>6</xdr:col>
      <xdr:colOff>209550</xdr:colOff>
      <xdr:row>9</xdr:row>
      <xdr:rowOff>0</xdr:rowOff>
    </xdr:from>
    <xdr:to>
      <xdr:col>12</xdr:col>
      <xdr:colOff>381000</xdr:colOff>
      <xdr:row>19</xdr:row>
      <xdr:rowOff>171450</xdr:rowOff>
    </xdr:to>
    <xdr:pic>
      <xdr:nvPicPr>
        <xdr:cNvPr id="6" name="圖片 5"/>
        <xdr:cNvPicPr>
          <a:picLocks noChangeAspect="1"/>
        </xdr:cNvPicPr>
      </xdr:nvPicPr>
      <xdr:blipFill rotWithShape="1">
        <a:blip xmlns:r="http://schemas.openxmlformats.org/officeDocument/2006/relationships" r:embed="rId2"/>
        <a:srcRect l="19794" t="42135" r="64527" b="35825"/>
        <a:stretch/>
      </xdr:blipFill>
      <xdr:spPr>
        <a:xfrm>
          <a:off x="3190875" y="2438400"/>
          <a:ext cx="2867025" cy="2266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10" sqref="H10:M10"/>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278</v>
      </c>
      <c r="I8" s="153"/>
      <c r="J8" s="153"/>
      <c r="K8" s="153"/>
      <c r="L8" s="153"/>
      <c r="M8" s="154"/>
    </row>
    <row r="9" spans="1:13" ht="63.75" customHeight="1">
      <c r="A9" s="132" t="s">
        <v>175</v>
      </c>
      <c r="B9" s="133"/>
      <c r="C9" s="133"/>
      <c r="D9" s="133"/>
      <c r="E9" s="133"/>
      <c r="F9" s="133"/>
      <c r="G9" s="133"/>
      <c r="H9" s="130" t="s">
        <v>294</v>
      </c>
      <c r="I9" s="130"/>
      <c r="J9" s="130"/>
      <c r="K9" s="130"/>
      <c r="L9" s="130"/>
      <c r="M9" s="131"/>
    </row>
    <row r="10" spans="1:13" ht="23.25">
      <c r="A10" s="132" t="s">
        <v>7</v>
      </c>
      <c r="B10" s="133"/>
      <c r="C10" s="133"/>
      <c r="D10" s="133"/>
      <c r="E10" s="133"/>
      <c r="F10" s="133"/>
      <c r="G10" s="133"/>
      <c r="H10" s="157" t="s">
        <v>295</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279</v>
      </c>
      <c r="E26" s="134"/>
      <c r="F26" s="134"/>
      <c r="G26" s="134"/>
      <c r="H26" s="134"/>
      <c r="I26" s="134" t="s">
        <v>280</v>
      </c>
      <c r="J26" s="134"/>
      <c r="K26" s="134"/>
      <c r="L26" s="134"/>
      <c r="M26" s="134"/>
    </row>
    <row r="27" spans="1:13" s="2" customFormat="1" ht="27.75" customHeight="1">
      <c r="A27" s="155" t="s">
        <v>18</v>
      </c>
      <c r="B27" s="156"/>
      <c r="C27" s="156"/>
      <c r="D27" s="134" t="s">
        <v>281</v>
      </c>
      <c r="E27" s="134"/>
      <c r="F27" s="134"/>
      <c r="G27" s="134"/>
      <c r="H27" s="134"/>
      <c r="I27" s="134" t="s">
        <v>282</v>
      </c>
      <c r="J27" s="134"/>
      <c r="K27" s="134"/>
      <c r="L27" s="134"/>
      <c r="M27" s="134"/>
    </row>
    <row r="28" spans="1:13" s="2" customFormat="1" ht="25.5" customHeight="1">
      <c r="A28" s="144" t="s">
        <v>22</v>
      </c>
      <c r="B28" s="145"/>
      <c r="C28" s="145"/>
      <c r="D28" s="152">
        <v>20170215</v>
      </c>
      <c r="E28" s="152"/>
      <c r="F28" s="152"/>
      <c r="G28" s="152"/>
      <c r="H28" s="152"/>
      <c r="I28" s="152">
        <v>20170215</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A174"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A174"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0" zoomScaleSheetLayoutView="100" workbookViewId="0">
      <selection activeCell="R38" sqref="R38"/>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8" sqref="B8:F8"/>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MS-17A1/WT73VR 7RM</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6.5" customHeight="1">
      <c r="A7" s="98" t="s">
        <v>19</v>
      </c>
      <c r="B7" s="202" t="s">
        <v>296</v>
      </c>
      <c r="C7" s="202"/>
      <c r="D7" s="202"/>
      <c r="E7" s="202"/>
      <c r="F7" s="203"/>
    </row>
    <row r="8" spans="1:6" ht="27" customHeight="1">
      <c r="A8" s="98" t="s">
        <v>44</v>
      </c>
      <c r="B8" s="227" t="s">
        <v>301</v>
      </c>
      <c r="C8" s="202"/>
      <c r="D8" s="202"/>
      <c r="E8" s="202"/>
      <c r="F8" s="203"/>
    </row>
    <row r="9" spans="1:6" ht="15" customHeight="1">
      <c r="A9" s="98" t="s">
        <v>20</v>
      </c>
      <c r="B9" s="202" t="s">
        <v>289</v>
      </c>
      <c r="C9" s="202"/>
      <c r="D9" s="202"/>
      <c r="E9" s="202"/>
      <c r="F9" s="203"/>
    </row>
    <row r="10" spans="1:6" ht="15" customHeight="1">
      <c r="A10" s="98" t="s">
        <v>190</v>
      </c>
      <c r="B10" s="202" t="s">
        <v>272</v>
      </c>
      <c r="C10" s="202"/>
      <c r="D10" s="202"/>
      <c r="E10" s="202"/>
      <c r="F10" s="203"/>
    </row>
    <row r="11" spans="1:6" ht="15" customHeight="1">
      <c r="A11" s="98" t="s">
        <v>191</v>
      </c>
      <c r="B11" s="202" t="s">
        <v>290</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283</v>
      </c>
      <c r="C14" s="202"/>
      <c r="D14" s="202"/>
      <c r="E14" s="202"/>
      <c r="F14" s="203"/>
    </row>
    <row r="15" spans="1:6" ht="15" customHeight="1">
      <c r="A15" s="99" t="s">
        <v>219</v>
      </c>
      <c r="B15" s="210" t="s">
        <v>292</v>
      </c>
      <c r="C15" s="211"/>
      <c r="D15" s="211"/>
      <c r="E15" s="211"/>
      <c r="F15" s="212"/>
    </row>
    <row r="16" spans="1:6" ht="15" customHeight="1">
      <c r="A16" s="99" t="s">
        <v>220</v>
      </c>
      <c r="B16" s="210" t="s">
        <v>292</v>
      </c>
      <c r="C16" s="211"/>
      <c r="D16" s="211"/>
      <c r="E16" s="211"/>
      <c r="F16" s="212"/>
    </row>
    <row r="17" spans="1:6" ht="15" customHeight="1">
      <c r="A17" s="99" t="s">
        <v>221</v>
      </c>
      <c r="B17" s="210" t="s">
        <v>287</v>
      </c>
      <c r="C17" s="211"/>
      <c r="D17" s="211"/>
      <c r="E17" s="211"/>
      <c r="F17" s="212"/>
    </row>
    <row r="18" spans="1:6" ht="15" customHeight="1">
      <c r="A18" s="99" t="s">
        <v>222</v>
      </c>
      <c r="B18" s="202" t="s">
        <v>291</v>
      </c>
      <c r="C18" s="202"/>
      <c r="D18" s="202"/>
      <c r="E18" s="202"/>
      <c r="F18" s="203"/>
    </row>
    <row r="19" spans="1:6" ht="15" customHeight="1">
      <c r="A19" s="98" t="s">
        <v>41</v>
      </c>
      <c r="B19" s="202">
        <v>8</v>
      </c>
      <c r="C19" s="202"/>
      <c r="D19" s="202"/>
      <c r="E19" s="202"/>
      <c r="F19" s="203"/>
    </row>
    <row r="20" spans="1:6" ht="15" customHeight="1">
      <c r="A20" s="98" t="s">
        <v>42</v>
      </c>
      <c r="B20" s="202">
        <v>8</v>
      </c>
      <c r="C20" s="202"/>
      <c r="D20" s="202"/>
      <c r="E20" s="202"/>
      <c r="F20" s="203"/>
    </row>
    <row r="21" spans="1:6" ht="15" customHeight="1">
      <c r="A21" s="98" t="s">
        <v>171</v>
      </c>
      <c r="B21" s="202">
        <v>8</v>
      </c>
      <c r="C21" s="202"/>
      <c r="D21" s="202"/>
      <c r="E21" s="202"/>
      <c r="F21" s="203"/>
    </row>
    <row r="22" spans="1:6" ht="15" customHeight="1">
      <c r="A22" s="98" t="s">
        <v>172</v>
      </c>
      <c r="B22" s="202">
        <v>8</v>
      </c>
      <c r="C22" s="202"/>
      <c r="D22" s="202"/>
      <c r="E22" s="202"/>
      <c r="F22" s="203"/>
    </row>
    <row r="23" spans="1:6" ht="21.95" customHeight="1">
      <c r="A23" s="100" t="s">
        <v>173</v>
      </c>
      <c r="B23" s="202" t="s">
        <v>300</v>
      </c>
      <c r="C23" s="202"/>
      <c r="D23" s="202"/>
      <c r="E23" s="202"/>
      <c r="F23" s="203"/>
    </row>
    <row r="24" spans="1:6" ht="21.95" customHeight="1">
      <c r="A24" s="100" t="s">
        <v>174</v>
      </c>
      <c r="B24" s="202" t="s">
        <v>299</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284</v>
      </c>
      <c r="C26" s="121" t="s">
        <v>273</v>
      </c>
      <c r="D26" s="121" t="s">
        <v>285</v>
      </c>
      <c r="E26" s="121" t="s">
        <v>284</v>
      </c>
      <c r="F26" s="226"/>
    </row>
    <row r="27" spans="1:6" ht="13.5" customHeight="1">
      <c r="A27" s="225"/>
      <c r="B27" s="119" t="s">
        <v>273</v>
      </c>
      <c r="C27" s="119" t="s">
        <v>284</v>
      </c>
      <c r="D27" s="119" t="s">
        <v>284</v>
      </c>
      <c r="E27" s="119" t="s">
        <v>284</v>
      </c>
      <c r="F27" s="226"/>
    </row>
    <row r="28" spans="1:6" ht="29.25" customHeight="1">
      <c r="A28" s="225" t="s">
        <v>181</v>
      </c>
      <c r="B28" s="20" t="s">
        <v>186</v>
      </c>
      <c r="C28" s="20" t="s">
        <v>187</v>
      </c>
      <c r="D28" s="20" t="s">
        <v>184</v>
      </c>
      <c r="E28" s="20" t="s">
        <v>188</v>
      </c>
      <c r="F28" s="54" t="s">
        <v>185</v>
      </c>
    </row>
    <row r="29" spans="1:6" ht="13.5" customHeight="1">
      <c r="A29" s="225"/>
      <c r="B29" s="122" t="s">
        <v>284</v>
      </c>
      <c r="C29" s="122" t="s">
        <v>284</v>
      </c>
      <c r="D29" s="122" t="s">
        <v>284</v>
      </c>
      <c r="E29" s="122" t="s">
        <v>284</v>
      </c>
      <c r="F29" s="123" t="s">
        <v>284</v>
      </c>
    </row>
    <row r="30" spans="1:6" ht="13.5" customHeight="1">
      <c r="A30" s="225"/>
      <c r="B30" s="122" t="s">
        <v>284</v>
      </c>
      <c r="C30" s="122" t="s">
        <v>284</v>
      </c>
      <c r="D30" s="122" t="s">
        <v>284</v>
      </c>
      <c r="E30" s="122" t="s">
        <v>284</v>
      </c>
      <c r="F30" s="123" t="s">
        <v>284</v>
      </c>
    </row>
    <row r="31" spans="1:6" ht="20.25" customHeight="1">
      <c r="A31" s="53" t="s">
        <v>216</v>
      </c>
      <c r="B31" s="207" t="s">
        <v>286</v>
      </c>
      <c r="C31" s="208"/>
      <c r="D31" s="208"/>
      <c r="E31" s="208"/>
      <c r="F31" s="209"/>
    </row>
    <row r="32" spans="1:6" ht="34.5" customHeight="1">
      <c r="A32" s="52" t="s">
        <v>189</v>
      </c>
      <c r="B32" s="213">
        <v>89.4</v>
      </c>
      <c r="C32" s="214"/>
      <c r="D32" s="214"/>
      <c r="E32" s="214"/>
      <c r="F32" s="215"/>
    </row>
    <row r="33" spans="1:10" ht="31.5" customHeight="1">
      <c r="A33" s="52" t="s">
        <v>60</v>
      </c>
      <c r="B33" s="213">
        <v>5.53</v>
      </c>
      <c r="C33" s="214"/>
      <c r="D33" s="214"/>
      <c r="E33" s="214"/>
      <c r="F33" s="215"/>
    </row>
    <row r="34" spans="1:10" ht="21.75" customHeight="1">
      <c r="A34" s="52" t="s">
        <v>55</v>
      </c>
      <c r="B34" s="213" t="s">
        <v>293</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49" sqref="B4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275</v>
      </c>
      <c r="C17" s="253" t="s">
        <v>39</v>
      </c>
      <c r="D17" s="254"/>
      <c r="E17" s="56" t="s">
        <v>39</v>
      </c>
      <c r="F17" s="286"/>
    </row>
    <row r="18" spans="1:14" ht="29.25" customHeight="1">
      <c r="A18" s="111" t="s">
        <v>54</v>
      </c>
      <c r="B18" s="115" t="s">
        <v>276</v>
      </c>
      <c r="C18" s="253" t="s">
        <v>39</v>
      </c>
      <c r="D18" s="254"/>
      <c r="E18" s="56" t="s">
        <v>39</v>
      </c>
      <c r="F18" s="287"/>
    </row>
    <row r="19" spans="1:14" ht="30" customHeight="1">
      <c r="A19" s="111" t="s">
        <v>53</v>
      </c>
      <c r="B19" s="115" t="s">
        <v>276</v>
      </c>
      <c r="C19" s="253" t="s">
        <v>39</v>
      </c>
      <c r="D19" s="254"/>
      <c r="E19" s="56" t="s">
        <v>39</v>
      </c>
      <c r="F19" s="288"/>
    </row>
    <row r="20" spans="1:14" ht="39.75" customHeight="1">
      <c r="A20" s="257" t="s">
        <v>57</v>
      </c>
      <c r="B20" s="235" t="s">
        <v>277</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27.4</v>
      </c>
      <c r="C23" s="235"/>
      <c r="D23" s="235"/>
      <c r="E23" s="235"/>
      <c r="F23" s="259"/>
    </row>
    <row r="24" spans="1:14" ht="24.95" customHeight="1" thickBot="1">
      <c r="A24" s="28" t="s">
        <v>226</v>
      </c>
      <c r="B24" s="241">
        <v>35.6</v>
      </c>
      <c r="C24" s="241"/>
      <c r="D24" s="241"/>
      <c r="E24" s="241"/>
      <c r="F24" s="242"/>
    </row>
    <row r="25" spans="1:14" ht="28.5" customHeight="1">
      <c r="A25" s="249" t="s">
        <v>217</v>
      </c>
      <c r="B25" s="250"/>
      <c r="C25" s="250"/>
      <c r="D25" s="250"/>
      <c r="E25" s="250"/>
      <c r="F25" s="33" t="s">
        <v>233</v>
      </c>
    </row>
    <row r="26" spans="1:14" ht="31.15" customHeight="1">
      <c r="A26" s="32" t="s">
        <v>40</v>
      </c>
      <c r="B26" s="120" t="s">
        <v>297</v>
      </c>
      <c r="C26" s="253"/>
      <c r="D26" s="254"/>
      <c r="E26" s="120"/>
      <c r="F26" s="35"/>
    </row>
    <row r="27" spans="1:14" ht="22.5" customHeight="1">
      <c r="A27" s="32" t="s">
        <v>244</v>
      </c>
      <c r="B27" s="120" t="s">
        <v>298</v>
      </c>
      <c r="C27" s="253"/>
      <c r="D27" s="254"/>
      <c r="E27" s="120"/>
      <c r="F27" s="34" t="s">
        <v>241</v>
      </c>
    </row>
    <row r="28" spans="1:14" ht="22.5" customHeight="1">
      <c r="A28" s="31" t="s">
        <v>254</v>
      </c>
      <c r="B28" s="110">
        <v>4</v>
      </c>
      <c r="C28" s="253"/>
      <c r="D28" s="254"/>
      <c r="E28" s="120"/>
      <c r="F28" s="35"/>
    </row>
    <row r="29" spans="1:14" ht="40.5">
      <c r="A29" s="31" t="s">
        <v>268</v>
      </c>
      <c r="B29" s="110">
        <v>192.19</v>
      </c>
      <c r="C29" s="253"/>
      <c r="D29" s="254"/>
      <c r="F29" s="34" t="s">
        <v>242</v>
      </c>
    </row>
    <row r="30" spans="1:14" ht="25.5" customHeight="1">
      <c r="A30" s="31" t="s">
        <v>245</v>
      </c>
      <c r="B30" s="110">
        <v>32</v>
      </c>
      <c r="C30" s="253"/>
      <c r="D30" s="254"/>
      <c r="E30" s="110"/>
      <c r="F30" s="34" t="s">
        <v>243</v>
      </c>
    </row>
    <row r="31" spans="1:14" ht="32.25" customHeight="1">
      <c r="A31" s="31" t="s">
        <v>43</v>
      </c>
      <c r="B31" s="120" t="s">
        <v>288</v>
      </c>
      <c r="C31" s="235" t="s">
        <v>39</v>
      </c>
      <c r="D31" s="235"/>
      <c r="E31" s="110" t="s">
        <v>39</v>
      </c>
      <c r="F31" s="238"/>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11.200000000000001</v>
      </c>
      <c r="C34" s="252" t="str">
        <f>IF(C30="","",IF(C30&lt;=4,0,(C30-4)*0.4))</f>
        <v/>
      </c>
      <c r="D34" s="252"/>
      <c r="E34" s="57" t="e">
        <f>IF(#REF!="","",IF(#REF!&lt;=4,0,(#REF!-4)*0.4))</f>
        <v>#REF!</v>
      </c>
      <c r="F34" s="238"/>
    </row>
    <row r="35" spans="1:6" ht="27">
      <c r="A35" s="27" t="s">
        <v>223</v>
      </c>
      <c r="B35" s="110">
        <v>3</v>
      </c>
      <c r="C35" s="235"/>
      <c r="D35" s="235"/>
      <c r="E35" s="110"/>
      <c r="F35" s="239"/>
    </row>
    <row r="36" spans="1:6" ht="27">
      <c r="A36" s="27" t="s">
        <v>269</v>
      </c>
      <c r="B36" s="108">
        <f>IF(B35="","",IF(B35&gt;1,(3*B35)-3,0))</f>
        <v>6</v>
      </c>
      <c r="C36" s="245" t="str">
        <f>IF(C35="","",IF(C35&gt;1,(3*C35)-3,0))</f>
        <v/>
      </c>
      <c r="D36" s="246"/>
      <c r="E36" s="108" t="str">
        <f>IF(E35="","",IF(E35&gt;1,(3*E35)-3,0))</f>
        <v/>
      </c>
      <c r="F36" s="239"/>
    </row>
    <row r="37" spans="1:6" ht="27">
      <c r="A37" s="27" t="s">
        <v>227</v>
      </c>
      <c r="B37" s="108" t="str">
        <f>IF(B31="Select","",B31)</f>
        <v>G7</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288</v>
      </c>
      <c r="C39" s="247" t="s">
        <v>39</v>
      </c>
      <c r="D39" s="248"/>
      <c r="E39" s="109" t="s">
        <v>39</v>
      </c>
      <c r="F39" s="239"/>
    </row>
    <row r="40" spans="1:6" ht="27">
      <c r="A40" s="27" t="s">
        <v>230</v>
      </c>
      <c r="B40" s="108">
        <f>IF(OR(B39="Select",B39=""),"",IF(B39="N/A",0,IF(B39="G1",4,IF(B39="G2",6,IF(B39="G3",8,IF(B39="G4",12,IF(B39="G5",16,IF(B39="G6",20,IF(B39="G7",36)))))))))</f>
        <v>36</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0.25</v>
      </c>
      <c r="C44" s="267"/>
      <c r="D44" s="268"/>
      <c r="E44" s="118"/>
      <c r="F44" s="270" t="s">
        <v>234</v>
      </c>
    </row>
    <row r="45" spans="1:6" ht="15.95" customHeight="1">
      <c r="A45" s="37" t="s">
        <v>236</v>
      </c>
      <c r="B45" s="117">
        <v>0.28999999999999998</v>
      </c>
      <c r="C45" s="267"/>
      <c r="D45" s="268"/>
      <c r="E45" s="118"/>
      <c r="F45" s="270"/>
    </row>
    <row r="46" spans="1:6" ht="15.95" customHeight="1">
      <c r="A46" s="37" t="s">
        <v>237</v>
      </c>
      <c r="B46" s="117">
        <v>0.32</v>
      </c>
      <c r="C46" s="267"/>
      <c r="D46" s="268"/>
      <c r="E46" s="118"/>
      <c r="F46" s="270"/>
    </row>
    <row r="47" spans="1:6" ht="15.95" customHeight="1">
      <c r="A47" s="37" t="s">
        <v>238</v>
      </c>
      <c r="B47" s="117">
        <v>0.87</v>
      </c>
      <c r="C47" s="267"/>
      <c r="D47" s="268"/>
      <c r="E47" s="118"/>
      <c r="F47" s="270"/>
    </row>
    <row r="48" spans="1:6" ht="15.95" customHeight="1">
      <c r="A48" s="37" t="s">
        <v>239</v>
      </c>
      <c r="B48" s="117">
        <v>0.94</v>
      </c>
      <c r="C48" s="267"/>
      <c r="D48" s="268"/>
      <c r="E48" s="118"/>
      <c r="F48" s="270"/>
    </row>
    <row r="49" spans="1:6" ht="27">
      <c r="A49" s="37" t="s">
        <v>253</v>
      </c>
      <c r="B49" s="117">
        <v>21.8</v>
      </c>
      <c r="C49" s="267"/>
      <c r="D49" s="268"/>
      <c r="E49" s="118"/>
      <c r="F49" s="270"/>
    </row>
    <row r="50" spans="1:6" ht="25.5" customHeight="1">
      <c r="A50" s="27" t="s">
        <v>263</v>
      </c>
      <c r="B50" s="114" t="str">
        <f>IF(B32="Category A","27",IF(B32="Category B","36",IF(B32="Category C","60.50","")))</f>
        <v>60.50</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114.2</v>
      </c>
      <c r="C51" s="284" t="str">
        <f>IF(OR(C34="",C36="",C38="",C40="",C42=""),"",SUM(C34,C36,C38,C40,C42))</f>
        <v/>
      </c>
      <c r="D51" s="285"/>
      <c r="E51" s="59" t="e">
        <f>IF(OR(E34="",E36="",E38="",E40="",E42=""),"",SUM(E34,E36,E38,E40,E42))</f>
        <v>#REF!</v>
      </c>
      <c r="F51" s="233"/>
    </row>
    <row r="52" spans="1:6" ht="27.75" customHeight="1">
      <c r="A52" s="27" t="s">
        <v>265</v>
      </c>
      <c r="B52" s="112">
        <f>IF(OR(B50="",B51=""),"",SUM(B50+B51))</f>
        <v>174.7</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59.795760000000001</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A174"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31"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2017\02\15</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MS-17A1/WT73VR 7RM</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59.795760000000001</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21.8</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0.28999999999999998</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0.32</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0.87</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0.94</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27.4</v>
      </c>
      <c r="H27" s="300"/>
      <c r="I27" s="300"/>
      <c r="J27" s="300"/>
      <c r="K27" s="301"/>
      <c r="L27" s="47"/>
      <c r="M27" s="47"/>
      <c r="N27" s="47"/>
      <c r="O27" s="47"/>
    </row>
    <row r="28" spans="1:26">
      <c r="A28" s="310"/>
      <c r="B28" s="341" t="s">
        <v>150</v>
      </c>
      <c r="C28" s="341"/>
      <c r="D28" s="341"/>
      <c r="E28" s="341"/>
      <c r="F28" s="341"/>
      <c r="G28" s="300">
        <f>IF('ErP Lot 3 NB Test Template'!B24=0,"",'ErP Lot 3 NB Test Template'!B24)</f>
        <v>35.6</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A174" sheet="1" objects="1" scenarios="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2017-03-06T00:42:14Z</dcterms:modified>
</cp:coreProperties>
</file>