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0575" yWindow="375" windowWidth="4785" windowHeight="6240"/>
  </bookViews>
  <sheets>
    <sheet name="Cover Page" sheetId="25" r:id="rId1"/>
    <sheet name="Revision History" sheetId="21" r:id="rId2"/>
    <sheet name="General Information" sheetId="39" r:id="rId3"/>
    <sheet name="Product Information" sheetId="40" r:id="rId4"/>
    <sheet name="Test Description" sheetId="41" r:id="rId5"/>
    <sheet name="ErP Lot 3 DT-AIO Test Template" sheetId="42" r:id="rId6"/>
    <sheet name="ErP Lot 3 DT-AIO Declaration" sheetId="37" r:id="rId7"/>
  </sheets>
  <definedNames>
    <definedName name="_xlnm.Print_Area" localSheetId="3">'Product Information'!$A$1:$G$41</definedName>
  </definedNames>
  <calcPr calcId="145621"/>
</workbook>
</file>

<file path=xl/calcChain.xml><?xml version="1.0" encoding="utf-8"?>
<calcChain xmlns="http://schemas.openxmlformats.org/spreadsheetml/2006/main">
  <c r="B31" i="42" l="1"/>
  <c r="E31" i="42" l="1"/>
  <c r="C31" i="42"/>
  <c r="B55" i="37" l="1"/>
  <c r="G28" i="37"/>
  <c r="G27" i="37"/>
  <c r="B25" i="37"/>
  <c r="D25" i="37"/>
  <c r="F25" i="37"/>
  <c r="H25" i="37"/>
  <c r="J25" i="37"/>
  <c r="J24" i="37"/>
  <c r="H24" i="37"/>
  <c r="F24" i="37"/>
  <c r="D24" i="37"/>
  <c r="B24" i="37"/>
  <c r="C33" i="40"/>
  <c r="D21" i="37" s="1"/>
  <c r="D33" i="40"/>
  <c r="F21" i="37" s="1"/>
  <c r="E33" i="40"/>
  <c r="H21" i="37" s="1"/>
  <c r="E32" i="40"/>
  <c r="H20" i="37" s="1"/>
  <c r="D32" i="40"/>
  <c r="F20" i="37" s="1"/>
  <c r="C32" i="40"/>
  <c r="D20" i="37" s="1"/>
  <c r="B21" i="37"/>
  <c r="B20" i="37"/>
  <c r="H17" i="37"/>
  <c r="F17" i="37"/>
  <c r="D17" i="37"/>
  <c r="H16" i="37"/>
  <c r="F16" i="37"/>
  <c r="D16" i="37"/>
  <c r="H15" i="37"/>
  <c r="F15" i="37"/>
  <c r="D15" i="37"/>
  <c r="H14" i="37"/>
  <c r="F14" i="37"/>
  <c r="D14" i="37"/>
  <c r="D12" i="37"/>
  <c r="D5" i="37" l="1"/>
  <c r="D6" i="37"/>
  <c r="D9" i="37"/>
  <c r="D7" i="37" l="1"/>
  <c r="E56" i="42" l="1"/>
  <c r="C56" i="42"/>
  <c r="I11" i="37" l="1"/>
  <c r="I10" i="37"/>
  <c r="H10" i="37"/>
  <c r="B53" i="42"/>
  <c r="B43" i="42" l="1"/>
  <c r="B41" i="42"/>
  <c r="E39" i="42"/>
  <c r="H11" i="37"/>
  <c r="B39" i="42"/>
  <c r="E35" i="42" l="1"/>
  <c r="B35" i="42"/>
  <c r="H12" i="37" l="1"/>
  <c r="H5" i="37"/>
  <c r="E53" i="42"/>
  <c r="B33" i="42"/>
  <c r="E36" i="42" l="1"/>
  <c r="E37" i="42" s="1"/>
  <c r="B36" i="42"/>
  <c r="B37" i="42" s="1"/>
  <c r="B54" i="42" l="1"/>
  <c r="B55" i="42" s="1"/>
  <c r="F12" i="37"/>
  <c r="F5" i="37"/>
  <c r="C53" i="42"/>
  <c r="C33" i="42"/>
  <c r="E33" i="42"/>
  <c r="C54" i="42" l="1"/>
  <c r="C55" i="42" s="1"/>
  <c r="E54" i="42"/>
  <c r="E55" i="42" s="1"/>
  <c r="F30" i="40"/>
  <c r="E30" i="40"/>
  <c r="B3" i="40" l="1"/>
  <c r="B2" i="40"/>
  <c r="B41" i="40"/>
  <c r="D13" i="37" l="1"/>
  <c r="F13" i="37"/>
  <c r="H13" i="37"/>
  <c r="B56" i="42"/>
  <c r="D8" i="37"/>
  <c r="D4" i="37"/>
  <c r="I2" i="37"/>
  <c r="G10" i="37" l="1"/>
  <c r="G11" i="37"/>
</calcChain>
</file>

<file path=xl/comments1.xml><?xml version="1.0" encoding="utf-8"?>
<comments xmlns="http://schemas.openxmlformats.org/spreadsheetml/2006/main">
  <authors>
    <author>rannylo(羅義航)</author>
  </authors>
  <commentList>
    <comment ref="H8" authorId="0">
      <text>
        <r>
          <rPr>
            <b/>
            <sz val="9"/>
            <color indexed="81"/>
            <rFont val="Tahoma"/>
            <family val="2"/>
          </rPr>
          <t>rannylo(</t>
        </r>
        <r>
          <rPr>
            <b/>
            <sz val="9"/>
            <color indexed="81"/>
            <rFont val="細明體"/>
            <family val="3"/>
            <charset val="136"/>
          </rPr>
          <t>羅義航</t>
        </r>
        <r>
          <rPr>
            <b/>
            <sz val="9"/>
            <color indexed="81"/>
            <rFont val="Tahoma"/>
            <family val="2"/>
          </rPr>
          <t>):</t>
        </r>
        <r>
          <rPr>
            <sz val="9"/>
            <color indexed="81"/>
            <rFont val="Tahoma"/>
            <family val="2"/>
          </rPr>
          <t xml:space="preserve">
</t>
        </r>
        <r>
          <rPr>
            <sz val="9"/>
            <color indexed="81"/>
            <rFont val="細明體"/>
            <family val="3"/>
            <charset val="136"/>
          </rPr>
          <t>請使用下拉選單</t>
        </r>
        <r>
          <rPr>
            <sz val="9"/>
            <color indexed="81"/>
            <rFont val="Tahoma"/>
            <family val="2"/>
          </rPr>
          <t>,</t>
        </r>
        <r>
          <rPr>
            <sz val="9"/>
            <color indexed="81"/>
            <rFont val="細明體"/>
            <family val="3"/>
            <charset val="136"/>
          </rPr>
          <t>選擇所申請的產品別</t>
        </r>
        <r>
          <rPr>
            <sz val="9"/>
            <color indexed="81"/>
            <rFont val="Tahoma"/>
            <family val="2"/>
          </rPr>
          <t>.</t>
        </r>
      </text>
    </comment>
    <comment ref="H10" authorId="0">
      <text>
        <r>
          <rPr>
            <b/>
            <sz val="9"/>
            <color indexed="81"/>
            <rFont val="Tahoma"/>
            <family val="2"/>
          </rPr>
          <t>rannylo(</t>
        </r>
        <r>
          <rPr>
            <b/>
            <sz val="9"/>
            <color indexed="81"/>
            <rFont val="細明體"/>
            <family val="3"/>
            <charset val="136"/>
          </rPr>
          <t>羅義航</t>
        </r>
        <r>
          <rPr>
            <b/>
            <sz val="9"/>
            <color indexed="81"/>
            <rFont val="Tahoma"/>
            <family val="2"/>
          </rPr>
          <t xml:space="preserve">):
</t>
        </r>
        <r>
          <rPr>
            <b/>
            <sz val="9"/>
            <color indexed="81"/>
            <rFont val="細明體"/>
            <family val="3"/>
            <charset val="136"/>
          </rPr>
          <t>請輸入西元年</t>
        </r>
        <r>
          <rPr>
            <b/>
            <sz val="9"/>
            <color indexed="81"/>
            <rFont val="Tahoma"/>
            <family val="2"/>
          </rPr>
          <t>\</t>
        </r>
        <r>
          <rPr>
            <b/>
            <sz val="9"/>
            <color indexed="81"/>
            <rFont val="細明體"/>
            <family val="3"/>
            <charset val="136"/>
          </rPr>
          <t>月</t>
        </r>
        <r>
          <rPr>
            <b/>
            <sz val="9"/>
            <color indexed="81"/>
            <rFont val="Tahoma"/>
            <family val="2"/>
          </rPr>
          <t>\</t>
        </r>
        <r>
          <rPr>
            <b/>
            <sz val="9"/>
            <color indexed="81"/>
            <rFont val="細明體"/>
            <family val="3"/>
            <charset val="136"/>
          </rPr>
          <t>日</t>
        </r>
        <r>
          <rPr>
            <sz val="9"/>
            <color indexed="81"/>
            <rFont val="Tahoma"/>
            <family val="2"/>
          </rPr>
          <t xml:space="preserve">
</t>
        </r>
      </text>
    </comment>
  </commentList>
</comments>
</file>

<file path=xl/sharedStrings.xml><?xml version="1.0" encoding="utf-8"?>
<sst xmlns="http://schemas.openxmlformats.org/spreadsheetml/2006/main" count="365" uniqueCount="313">
  <si>
    <t>Address</t>
    <phoneticPr fontId="3" type="noConversion"/>
  </si>
  <si>
    <t>Phone</t>
    <phoneticPr fontId="3" type="noConversion"/>
  </si>
  <si>
    <t>+886-2-3234-5478</t>
    <phoneticPr fontId="3" type="noConversion"/>
  </si>
  <si>
    <t>No.69, Lide St., Zhonghe Dist., New Taipei City 235, Taiwan R.O.C.</t>
    <phoneticPr fontId="3" type="noConversion"/>
  </si>
  <si>
    <t>Revision History</t>
    <phoneticPr fontId="3" type="noConversion"/>
  </si>
  <si>
    <t>Proprietary Note:
The information contained in this document is confidential and proprietary to MSI. The document or the information it contains is NOT to be used, reproduced or disclosed outside of MSI without written permission of MSI.</t>
    <phoneticPr fontId="2" type="noConversion"/>
  </si>
  <si>
    <t>Release Date</t>
    <phoneticPr fontId="2" type="noConversion"/>
  </si>
  <si>
    <t>Model Name / Market Name</t>
    <phoneticPr fontId="2" type="noConversion"/>
  </si>
  <si>
    <t>Micro-Star INT’L CO., LTD.
Design Quality Assurance Dept.</t>
    <phoneticPr fontId="2" type="noConversion"/>
  </si>
  <si>
    <t>MICRO-STAR INT’L CO., LTD.
No.69, LiDe St, Zhonghe Dist., New Taipei City 235, Taiwan (R.O.C.)
TEL: 886-2-3234-5599 (REP)
FAX: 886-2-3234-5488 (REP)</t>
    <phoneticPr fontId="2" type="noConversion"/>
  </si>
  <si>
    <t>+886-2-3234-5599</t>
    <phoneticPr fontId="3" type="noConversion"/>
  </si>
  <si>
    <t>www.msi.com</t>
    <phoneticPr fontId="3" type="noConversion"/>
  </si>
  <si>
    <r>
      <t>Title/</t>
    </r>
    <r>
      <rPr>
        <sz val="12"/>
        <color indexed="8"/>
        <rFont val="細明體"/>
        <family val="3"/>
        <charset val="136"/>
      </rPr>
      <t>職稱</t>
    </r>
    <phoneticPr fontId="3" type="noConversion"/>
  </si>
  <si>
    <r>
      <t>Name/</t>
    </r>
    <r>
      <rPr>
        <sz val="12"/>
        <color indexed="8"/>
        <rFont val="新細明體"/>
        <family val="1"/>
        <charset val="136"/>
      </rPr>
      <t>姓名</t>
    </r>
    <phoneticPr fontId="2" type="noConversion"/>
  </si>
  <si>
    <r>
      <t>Date/</t>
    </r>
    <r>
      <rPr>
        <sz val="12"/>
        <color indexed="8"/>
        <rFont val="新細明體"/>
        <family val="1"/>
        <charset val="136"/>
      </rPr>
      <t>發行</t>
    </r>
    <r>
      <rPr>
        <sz val="12"/>
        <color indexed="8"/>
        <rFont val="新細明體"/>
        <family val="1"/>
        <charset val="136"/>
      </rPr>
      <t>日期</t>
    </r>
    <phoneticPr fontId="2" type="noConversion"/>
  </si>
  <si>
    <t>Tester</t>
    <phoneticPr fontId="3" type="noConversion"/>
  </si>
  <si>
    <t>Reviewer</t>
    <phoneticPr fontId="3" type="noConversion"/>
  </si>
  <si>
    <t>Description</t>
    <phoneticPr fontId="3" type="noConversion"/>
  </si>
  <si>
    <t>Toff</t>
  </si>
  <si>
    <t>Tsleep</t>
  </si>
  <si>
    <t>Tidle</t>
  </si>
  <si>
    <t>Power Consumptions</t>
    <phoneticPr fontId="3" type="noConversion"/>
  </si>
  <si>
    <t>Sleep Mode / WOL On</t>
    <phoneticPr fontId="3" type="noConversion"/>
  </si>
  <si>
    <t>Sleep Mode / WOL Off</t>
    <phoneticPr fontId="3" type="noConversion"/>
  </si>
  <si>
    <t>Lowest Power State</t>
    <phoneticPr fontId="3" type="noConversion"/>
  </si>
  <si>
    <t>Watts</t>
    <phoneticPr fontId="3" type="noConversion"/>
  </si>
  <si>
    <t>Select</t>
  </si>
  <si>
    <t>Product Type</t>
    <phoneticPr fontId="2" type="noConversion"/>
  </si>
  <si>
    <t>Test Equipment</t>
    <phoneticPr fontId="3" type="noConversion"/>
  </si>
  <si>
    <r>
      <t xml:space="preserve">Energy–Related Products Directive 2009/125/EC of 21 October 2009
( Recasts and supersedes 2005/32/EC )
</t>
    </r>
    <r>
      <rPr>
        <sz val="16"/>
        <color indexed="8"/>
        <rFont val="Arial"/>
        <family val="2"/>
      </rPr>
      <t xml:space="preserve">COMMISSION REGULATION (EU) No 617/2013 of 26 June 2013
implementing Directive 2009/125/EC of the European Parliament and of the Council with regard to ecodesign requirements for computers and computer servers
</t>
    </r>
    <r>
      <rPr>
        <sz val="12"/>
        <color indexed="8"/>
        <rFont val="Arial"/>
        <family val="2"/>
      </rPr>
      <t>(The ecodesign requirements for computers and computer servers test report)</t>
    </r>
    <phoneticPr fontId="2" type="noConversion"/>
  </si>
  <si>
    <t>Idle Mode</t>
    <phoneticPr fontId="3" type="noConversion"/>
  </si>
  <si>
    <t>DATE OF DECLARATION:</t>
    <phoneticPr fontId="3" type="noConversion"/>
  </si>
  <si>
    <t>Product Type</t>
    <phoneticPr fontId="3" type="noConversion"/>
  </si>
  <si>
    <t>7.1.1 (a)</t>
    <phoneticPr fontId="3" type="noConversion"/>
  </si>
  <si>
    <t>7.1.1 (b)</t>
    <phoneticPr fontId="3" type="noConversion"/>
  </si>
  <si>
    <t>Manufacturer</t>
    <phoneticPr fontId="3" type="noConversion"/>
  </si>
  <si>
    <t>7.1.1 (C)</t>
    <phoneticPr fontId="3" type="noConversion"/>
  </si>
  <si>
    <t>Model Name</t>
    <phoneticPr fontId="3" type="noConversion"/>
  </si>
  <si>
    <t>Address</t>
    <phoneticPr fontId="3" type="noConversion"/>
  </si>
  <si>
    <t>7.1.1 (d)</t>
    <phoneticPr fontId="3" type="noConversion"/>
  </si>
  <si>
    <t>7.1.1 (e)</t>
    <phoneticPr fontId="3" type="noConversion"/>
  </si>
  <si>
    <t>7.1.1 (f)</t>
    <phoneticPr fontId="3" type="noConversion"/>
  </si>
  <si>
    <t>Power demand</t>
    <phoneticPr fontId="3" type="noConversion"/>
  </si>
  <si>
    <t>7.1.1 (g)</t>
    <phoneticPr fontId="3" type="noConversion"/>
  </si>
  <si>
    <t>7.1.1 (h)</t>
    <phoneticPr fontId="3" type="noConversion"/>
  </si>
  <si>
    <t>7.1.1 (i)</t>
    <phoneticPr fontId="3" type="noConversion"/>
  </si>
  <si>
    <t>7.1.1 (j)</t>
    <phoneticPr fontId="3" type="noConversion"/>
  </si>
  <si>
    <t>7.1.1 (k)</t>
    <phoneticPr fontId="3" type="noConversion"/>
  </si>
  <si>
    <t>Idle state</t>
    <phoneticPr fontId="3" type="noConversion"/>
  </si>
  <si>
    <t>Sleep Mode</t>
    <phoneticPr fontId="3" type="noConversion"/>
  </si>
  <si>
    <t>Sleep Mode with WOL Enable</t>
    <phoneticPr fontId="3" type="noConversion"/>
  </si>
  <si>
    <t>Off Mode</t>
    <phoneticPr fontId="3" type="noConversion"/>
  </si>
  <si>
    <t>Off Mode with WOL Enable</t>
    <phoneticPr fontId="3" type="noConversion"/>
  </si>
  <si>
    <t>7.1.1 (l)</t>
    <phoneticPr fontId="3" type="noConversion"/>
  </si>
  <si>
    <t>7.1.1 (m)</t>
    <phoneticPr fontId="3" type="noConversion"/>
  </si>
  <si>
    <t>7.1.1 (n)</t>
    <phoneticPr fontId="3" type="noConversion"/>
  </si>
  <si>
    <t>Noise levels (the declared A-weighted sound power level) of the computer (Bels / dB)</t>
    <phoneticPr fontId="3" type="noConversion"/>
  </si>
  <si>
    <t>The minimum number of loading cycles</t>
    <phoneticPr fontId="3" type="noConversion"/>
  </si>
  <si>
    <t>The minimum number of loading cycles that the batteries can withstand (applies only to notebook computers)</t>
    <phoneticPr fontId="3" type="noConversion"/>
  </si>
  <si>
    <t>7.1.1 (o)</t>
    <phoneticPr fontId="3" type="noConversion"/>
  </si>
  <si>
    <t>7.1.1 (p)</t>
    <phoneticPr fontId="3" type="noConversion"/>
  </si>
  <si>
    <t>The measurement methodology (used to determine information mentioned in points (e) to (o))</t>
    <phoneticPr fontId="3" type="noConversion"/>
  </si>
  <si>
    <t>7.1.1 (e) ~ (k)</t>
    <phoneticPr fontId="3" type="noConversion"/>
  </si>
  <si>
    <t>7.1.1 (n) &amp; (o)</t>
    <phoneticPr fontId="3" type="noConversion"/>
  </si>
  <si>
    <t>ISO-7779: Acoustics-Measurement of airborne noise emitted by information technology and telecommunications equipment</t>
    <phoneticPr fontId="3" type="noConversion"/>
  </si>
  <si>
    <t>Sequence of steps for achieving a stable condition with respect to power demand</t>
    <phoneticPr fontId="3" type="noConversion"/>
  </si>
  <si>
    <t>7.1.1 (q)</t>
    <phoneticPr fontId="3" type="noConversion"/>
  </si>
  <si>
    <t>Description of how sleep and/or off mode was selected or programmed</t>
    <phoneticPr fontId="3" type="noConversion"/>
  </si>
  <si>
    <t>7.1.1 (r)</t>
    <phoneticPr fontId="3" type="noConversion"/>
  </si>
  <si>
    <t>The power management function allow the system automatically switching from idle mode to display sleep mode , then system sleep mode will be active after a period of user inactivity.</t>
    <phoneticPr fontId="3" type="noConversion"/>
  </si>
  <si>
    <t>7.1.1 (s)</t>
    <phoneticPr fontId="3" type="noConversion"/>
  </si>
  <si>
    <t>Sequence of events required to reach the mode where the equipment automatically changes to sleep and/or off mode</t>
    <phoneticPr fontId="3" type="noConversion"/>
  </si>
  <si>
    <t>The duration of idle state condition before the computer automatically reaches sleep mode, or another condition which does not exceed the applicable power demand requirements for sleep mode</t>
    <phoneticPr fontId="3" type="noConversion"/>
  </si>
  <si>
    <t>7.1.1 (t)</t>
    <phoneticPr fontId="3" type="noConversion"/>
  </si>
  <si>
    <t>The system for a period no user or network activity (up to 30 minutes).</t>
    <phoneticPr fontId="3" type="noConversion"/>
  </si>
  <si>
    <t>The length of time after a period of user inactivity in which the computer automatically reaches a power mode that has a lower power demand requirement than sleep mode</t>
    <phoneticPr fontId="3" type="noConversion"/>
  </si>
  <si>
    <t>7.1.1 (u)</t>
    <phoneticPr fontId="3" type="noConversion"/>
  </si>
  <si>
    <t>The length of time before the display sleep mode is set to activate after user inactivity</t>
    <phoneticPr fontId="3" type="noConversion"/>
  </si>
  <si>
    <t>7.1.1 (v)</t>
    <phoneticPr fontId="3" type="noConversion"/>
  </si>
  <si>
    <t>The system for a period no user or network activity (up to 10 minutes).</t>
    <phoneticPr fontId="3" type="noConversion"/>
  </si>
  <si>
    <t>User information on the energy-saving potential of power management functionality</t>
    <phoneticPr fontId="3" type="noConversion"/>
  </si>
  <si>
    <t>7.1.1 (w)</t>
    <phoneticPr fontId="3" type="noConversion"/>
  </si>
  <si>
    <t>You can save money by activating power management features.
You can help reduce power usage and other side effects (e.g. Greenhouse Gas and Carbon Reduction)
The power management benefit you can also reference : http://www.energystar.gov/index.cfm?c=power_mgt.pr_power_mgt_low_carbon_join</t>
    <phoneticPr fontId="3" type="noConversion"/>
  </si>
  <si>
    <t>User information on how to enable the power management functionality</t>
    <phoneticPr fontId="3" type="noConversion"/>
  </si>
  <si>
    <t>7.1.1 (x)</t>
    <phoneticPr fontId="3" type="noConversion"/>
  </si>
  <si>
    <t>User information described in user manual of power management.</t>
    <phoneticPr fontId="3" type="noConversion"/>
  </si>
  <si>
    <t>For products with an integrated display containing mercury, the total content of mercury</t>
    <phoneticPr fontId="3" type="noConversion"/>
  </si>
  <si>
    <t>7.1.1 (y)</t>
    <phoneticPr fontId="3" type="noConversion"/>
  </si>
  <si>
    <t>Test parameters for measurements: 
— test voltage in V and frequency in Hz
— total harmonic distortion of the electricity supply system
— information and documentation on the instrumentation, set-up and circuits used for electrical testing</t>
    <phoneticPr fontId="3" type="noConversion"/>
  </si>
  <si>
    <t>Mercury Total Content (mg)</t>
    <phoneticPr fontId="3" type="noConversion"/>
  </si>
  <si>
    <t>Test voltage &amp; Frequency</t>
    <phoneticPr fontId="3" type="noConversion"/>
  </si>
  <si>
    <t>Total harmonic distortion (THD)</t>
    <phoneticPr fontId="3" type="noConversion"/>
  </si>
  <si>
    <t>230 Vac / 50Hz</t>
    <phoneticPr fontId="3" type="noConversion"/>
  </si>
  <si>
    <t>&lt;2%</t>
    <phoneticPr fontId="3" type="noConversion"/>
  </si>
  <si>
    <t>7.1.1 (z)</t>
    <phoneticPr fontId="3" type="noConversion"/>
  </si>
  <si>
    <t>Generalized Test Protocol for Calculating the Energy Efficiency of Internal Ac-Dc and Dc-Dc Power Supplies Revision 6.6</t>
    <phoneticPr fontId="3" type="noConversion"/>
  </si>
  <si>
    <t>EN 50563:2011 - External a.c. - d.c. and a.c. - a.c. power supplies – Determination of no-load power and average efficiency of active modes</t>
    <phoneticPr fontId="3" type="noConversion"/>
  </si>
  <si>
    <t>Brief Description of change</t>
  </si>
  <si>
    <t>Reviser</t>
    <phoneticPr fontId="3" type="noConversion"/>
  </si>
  <si>
    <t>Revision, 
Date,</t>
    <phoneticPr fontId="3" type="noConversion"/>
  </si>
  <si>
    <t>This document is the initial version.</t>
    <phoneticPr fontId="3" type="noConversion"/>
  </si>
  <si>
    <t>Ranny</t>
    <phoneticPr fontId="3" type="noConversion"/>
  </si>
  <si>
    <t>A , 2014.07.15</t>
    <phoneticPr fontId="3" type="noConversion"/>
  </si>
  <si>
    <t xml:space="preserve">                              COMMISSION REGULATION (EU) No 617/2013
                             Product Environmental Technical Documentation Declaration
                        (Desktop computer, and integrated desktop computer)</t>
    <phoneticPr fontId="3" type="noConversion"/>
  </si>
  <si>
    <t xml:space="preserve">                              COMMISSION REGULATION (EU) No 617/2013
                             Product Environmental Technical Documentation Declaration
                          (Desktop computer, and integrated desktop computer)</t>
    <phoneticPr fontId="3" type="noConversion"/>
  </si>
  <si>
    <r>
      <t>PCs with UMA graphics
E</t>
    </r>
    <r>
      <rPr>
        <b/>
        <sz val="6"/>
        <rFont val="Arial"/>
        <family val="2"/>
      </rPr>
      <t>TEC</t>
    </r>
    <r>
      <rPr>
        <b/>
        <sz val="10"/>
        <rFont val="Arial"/>
        <family val="2"/>
      </rPr>
      <t xml:space="preserve"> value (kWh) and capability adjustments applied when UMA Graphics is On.</t>
    </r>
    <phoneticPr fontId="3" type="noConversion"/>
  </si>
  <si>
    <r>
      <t>PCs with discrete graphics
E</t>
    </r>
    <r>
      <rPr>
        <b/>
        <sz val="6"/>
        <rFont val="Arial"/>
        <family val="2"/>
      </rPr>
      <t>TEC</t>
    </r>
    <r>
      <rPr>
        <b/>
        <sz val="10"/>
        <rFont val="Arial"/>
        <family val="2"/>
      </rPr>
      <t xml:space="preserve"> value (kWh) and capability adjustments applied when all discrete graphics cards (dGfx) are enabled</t>
    </r>
    <phoneticPr fontId="3" type="noConversion"/>
  </si>
  <si>
    <t>Product Category</t>
    <phoneticPr fontId="3" type="noConversion"/>
  </si>
  <si>
    <t>External power supply efficiency</t>
    <phoneticPr fontId="3" type="noConversion"/>
  </si>
  <si>
    <t>Add. &amp; Mod. tech. information &amp; Lot 3 declaration.</t>
    <phoneticPr fontId="3" type="noConversion"/>
  </si>
  <si>
    <t>Operation Mode</t>
    <phoneticPr fontId="3" type="noConversion"/>
  </si>
  <si>
    <t>10% Load</t>
    <phoneticPr fontId="3" type="noConversion"/>
  </si>
  <si>
    <t>20 % Load</t>
    <phoneticPr fontId="3" type="noConversion"/>
  </si>
  <si>
    <t>50 % Load</t>
    <phoneticPr fontId="3" type="noConversion"/>
  </si>
  <si>
    <t>100 % Load</t>
    <phoneticPr fontId="3" type="noConversion"/>
  </si>
  <si>
    <t>Internal power supply efficiency (%)</t>
    <phoneticPr fontId="3" type="noConversion"/>
  </si>
  <si>
    <t>0 % Load (Watts)</t>
    <phoneticPr fontId="3" type="noConversion"/>
  </si>
  <si>
    <t>25 % Load (%)</t>
    <phoneticPr fontId="3" type="noConversion"/>
  </si>
  <si>
    <t>50 % Load (%)</t>
    <phoneticPr fontId="3" type="noConversion"/>
  </si>
  <si>
    <t>75 % Load (%)</t>
    <phoneticPr fontId="3" type="noConversion"/>
  </si>
  <si>
    <t>100 % Load (%)</t>
    <phoneticPr fontId="3" type="noConversion"/>
  </si>
  <si>
    <t>B , 2014.08.19</t>
    <phoneticPr fontId="3" type="noConversion"/>
  </si>
  <si>
    <t>"Desktop computer" means a computer where the main unit is intended to be located in a permanent location and is not designed for portability and which is designed for use with an external display and external peripherals such as a keyboard and mouse.</t>
    <phoneticPr fontId="3" type="noConversion"/>
  </si>
  <si>
    <t xml:space="preserve">"Integrated desktop computer" means a computer in which the computer and the display function as a single unit, which receives its AC power through a single cable. Integrated desktop computers come in one of two possible forms: 
(1) a product where the display and the computer are physically combined into a single unit; or 
(2) a product where the display is separated from the computer but it is connected to the main chassis by a direct current (DC) power cord. </t>
    <phoneticPr fontId="3" type="noConversion"/>
  </si>
  <si>
    <t>B1 , 2014.10.15</t>
    <phoneticPr fontId="3" type="noConversion"/>
  </si>
  <si>
    <t>Ranny</t>
    <phoneticPr fontId="3" type="noConversion"/>
  </si>
  <si>
    <t>Mod. Test Report D/F/H/J 95 &amp; 96 + Declaration L7</t>
    <phoneticPr fontId="3" type="noConversion"/>
  </si>
  <si>
    <t>B2 , 2015.05.26</t>
    <phoneticPr fontId="3" type="noConversion"/>
  </si>
  <si>
    <t>Ranny</t>
    <phoneticPr fontId="3" type="noConversion"/>
  </si>
  <si>
    <t>Updated Method of substance test reference to EN 62623:2013.</t>
    <phoneticPr fontId="3" type="noConversion"/>
  </si>
  <si>
    <t>Test information including required instrumentation, setup etc. as below list is detailed in :
(For System)
EN 62623:2013 - Desktop and notebook computers Measurement of energy consumption
(Internal Power Supply)
Generalized Test Protocol for Calculating the Energy Efficiency of Internal Ac-Dc and Dc-Dc Power Supplies Revision 6.6
(External Power Supply)
EN 50563:2011 - External a.c. - d.c. and a.c. - a.c. power supplies – Determination of no-load power and average efficiency of active modes</t>
    <phoneticPr fontId="3" type="noConversion"/>
  </si>
  <si>
    <t>Refer to the Test Setup section of the EN62623:2013 standard.</t>
    <phoneticPr fontId="3" type="noConversion"/>
  </si>
  <si>
    <t>The display sleep mode set to activate within 10 minutes of user inactivity.
The off mode shall be set to activate within 30 minutes of user inactivity. 
The sleep and/or off mode was selected or be programmed by operating system power management function. (e.g. Windows series , Android , Linux...)</t>
    <phoneticPr fontId="3" type="noConversion"/>
  </si>
  <si>
    <t>Revision: C</t>
    <phoneticPr fontId="2" type="noConversion"/>
  </si>
  <si>
    <t>Ranny</t>
    <phoneticPr fontId="3" type="noConversion"/>
  </si>
  <si>
    <t>Mod. Sheet formula for ErP Stage II</t>
    <phoneticPr fontId="3" type="noConversion"/>
  </si>
  <si>
    <t>C , 2015.09.10</t>
    <phoneticPr fontId="3" type="noConversion"/>
  </si>
  <si>
    <t>Company name</t>
    <phoneticPr fontId="3" type="noConversion"/>
  </si>
  <si>
    <t>Brand / Logo</t>
    <phoneticPr fontId="3" type="noConversion"/>
  </si>
  <si>
    <t>Fax</t>
    <phoneticPr fontId="3" type="noConversion"/>
  </si>
  <si>
    <t>Web</t>
    <phoneticPr fontId="3" type="noConversion"/>
  </si>
  <si>
    <t>Product descriptions</t>
    <phoneticPr fontId="3" type="noConversion"/>
  </si>
  <si>
    <t>Company Information</t>
    <phoneticPr fontId="3" type="noConversion"/>
  </si>
  <si>
    <t>Micro-Star International Company Limited</t>
    <phoneticPr fontId="3" type="noConversion"/>
  </si>
  <si>
    <t>DUNS No.</t>
    <phoneticPr fontId="3" type="noConversion"/>
  </si>
  <si>
    <t>65-603-7512</t>
    <phoneticPr fontId="3" type="noConversion"/>
  </si>
  <si>
    <t>Product photos / pictures of appearance</t>
    <phoneticPr fontId="3" type="noConversion"/>
  </si>
  <si>
    <t>Product Information</t>
    <phoneticPr fontId="3" type="noConversion"/>
  </si>
  <si>
    <t>Model Name / Marketing Name</t>
    <phoneticPr fontId="3" type="noConversion"/>
  </si>
  <si>
    <t>Product type</t>
    <phoneticPr fontId="3" type="noConversion"/>
  </si>
  <si>
    <t>Intended use</t>
    <phoneticPr fontId="3" type="noConversion"/>
  </si>
  <si>
    <t>The year of manufacture</t>
    <phoneticPr fontId="3" type="noConversion"/>
  </si>
  <si>
    <t>Motherboard / Version</t>
    <phoneticPr fontId="3" type="noConversion"/>
  </si>
  <si>
    <t>BIOS / Firmware Version</t>
    <phoneticPr fontId="3" type="noConversion"/>
  </si>
  <si>
    <t>Graphics (Integrated/Discrete)</t>
    <phoneticPr fontId="3" type="noConversion"/>
  </si>
  <si>
    <t>Operation system</t>
    <phoneticPr fontId="3" type="noConversion"/>
  </si>
  <si>
    <t>Battery-RTC Model No.</t>
    <phoneticPr fontId="3" type="noConversion"/>
  </si>
  <si>
    <t>Battery Set-Model Name</t>
    <phoneticPr fontId="3" type="noConversion"/>
  </si>
  <si>
    <t>Viewable diagonal screen size (inches)</t>
    <phoneticPr fontId="3" type="noConversion"/>
  </si>
  <si>
    <t>for products with an integrated display containing mercury, the total content of mercury as (mg):</t>
    <phoneticPr fontId="3" type="noConversion"/>
  </si>
  <si>
    <t>Internal Storage Device #1 Model Name\Capacity</t>
    <phoneticPr fontId="3" type="noConversion"/>
  </si>
  <si>
    <t>Internal Storage Device #2 Model Name\Capacity</t>
    <phoneticPr fontId="3" type="noConversion"/>
  </si>
  <si>
    <t>Internal Storage Device #3 Model Name\Capacity</t>
    <phoneticPr fontId="3" type="noConversion"/>
  </si>
  <si>
    <t>Internal Storage Device #4 Model Name\Capacity</t>
    <phoneticPr fontId="3" type="noConversion"/>
  </si>
  <si>
    <t>Memory #1 / GB</t>
    <phoneticPr fontId="3" type="noConversion"/>
  </si>
  <si>
    <t>Memory #2 / GB</t>
    <phoneticPr fontId="3" type="noConversion"/>
  </si>
  <si>
    <t>Memory #3 / GB</t>
    <phoneticPr fontId="3" type="noConversion"/>
  </si>
  <si>
    <t>Memory #4 / GB</t>
    <phoneticPr fontId="3" type="noConversion"/>
  </si>
  <si>
    <t>Power Rating(s)-Input V/A</t>
    <phoneticPr fontId="3" type="noConversion"/>
  </si>
  <si>
    <t>Power Supply Model Name</t>
    <phoneticPr fontId="3" type="noConversion"/>
  </si>
  <si>
    <t>10% load
(%)</t>
    <phoneticPr fontId="3" type="noConversion"/>
  </si>
  <si>
    <t>20% load
(%)</t>
    <phoneticPr fontId="3" type="noConversion"/>
  </si>
  <si>
    <t>50% load
(%)</t>
    <phoneticPr fontId="3" type="noConversion"/>
  </si>
  <si>
    <t>100% load
(%)</t>
    <phoneticPr fontId="3" type="noConversion"/>
  </si>
  <si>
    <t>External power supply efficiency</t>
    <phoneticPr fontId="3" type="noConversion"/>
  </si>
  <si>
    <t>0% load 
(Watts)</t>
    <phoneticPr fontId="3" type="noConversion"/>
  </si>
  <si>
    <t>25% load
(%)</t>
    <phoneticPr fontId="3" type="noConversion"/>
  </si>
  <si>
    <t>75% load
(%)</t>
    <phoneticPr fontId="3" type="noConversion"/>
  </si>
  <si>
    <t>External Power Supply Efficiency</t>
    <phoneticPr fontId="3" type="noConversion"/>
  </si>
  <si>
    <t xml:space="preserve"> External power supply efficiency 
(Average of Efficiency)</t>
    <phoneticPr fontId="3" type="noConversion"/>
  </si>
  <si>
    <r>
      <t>Product weight</t>
    </r>
    <r>
      <rPr>
        <b/>
        <sz val="10"/>
        <color indexed="8"/>
        <rFont val="微軟正黑體"/>
        <family val="2"/>
        <charset val="136"/>
      </rPr>
      <t xml:space="preserve"> (Kg)
(including packaging)</t>
    </r>
    <phoneticPr fontId="3" type="noConversion"/>
  </si>
  <si>
    <t>Product Size (L * W * H , mm)</t>
    <phoneticPr fontId="3" type="noConversion"/>
  </si>
  <si>
    <t>Desktop computer</t>
    <phoneticPr fontId="3" type="noConversion"/>
  </si>
  <si>
    <t>Integrated desktop computer</t>
    <phoneticPr fontId="3" type="noConversion"/>
  </si>
  <si>
    <t>Power Consumption Test Information</t>
    <phoneticPr fontId="3" type="noConversion"/>
  </si>
  <si>
    <t>Scope of testing</t>
    <phoneticPr fontId="3" type="noConversion"/>
  </si>
  <si>
    <t>COMMISSION REGULATION (EU) No 617/2013 of 26 June 2013 
implementing Directive 2009/125/EC of the European Parliament and of the Council with regard to ecodesign requirements for computers and computer servers</t>
    <phoneticPr fontId="3" type="noConversion"/>
  </si>
  <si>
    <t>Test reference</t>
    <phoneticPr fontId="3" type="noConversion"/>
  </si>
  <si>
    <t>EN 62623:2013 - Desktop and notebook computers Measurement of energy consumption</t>
    <phoneticPr fontId="3" type="noConversion"/>
  </si>
  <si>
    <t>Power meter : Chroma 66202 Digital
AC power source : Chroma 6530 Programmable
Test Fixture: Chroma A662003 Measurement</t>
    <phoneticPr fontId="3" type="noConversion"/>
  </si>
  <si>
    <t>Test Set Up
(Reference EN 62623:2013 test set up)</t>
    <phoneticPr fontId="3" type="noConversion"/>
  </si>
  <si>
    <t>The image source : EN 62623:2013</t>
    <phoneticPr fontId="3" type="noConversion"/>
  </si>
  <si>
    <t>Acoustic Test Information</t>
    <phoneticPr fontId="3" type="noConversion"/>
  </si>
  <si>
    <t>Reference Spec.</t>
    <phoneticPr fontId="3" type="noConversion"/>
  </si>
  <si>
    <t>ISO-7779: 1999(E) / Acoustics-Measurement of airborne noise emitted by information technology and telecommunications equipment
ECMA-74: 6th Edition / Measurement of airborne noise emitted by information technology and telecommunications equipment
ISO-9296: 1988(E) / Acoustics-Declared noise emission values of computer and business equipment
ISO 3745: 1977(E) / Acoustics-Determination of sound power levels of noise sources-Precision methods for anechoic and semi-anechoic rooms</t>
    <phoneticPr fontId="3" type="noConversion"/>
  </si>
  <si>
    <t>Test procedure</t>
    <phoneticPr fontId="3" type="noConversion"/>
  </si>
  <si>
    <t>1, Before test, warm up the system at least 30min, and let the fan control function is workable.
2, Placed the UUT into the center of the acoustic chamber.
3, Measure the UUT dimension and the surface of measurement.
4, Calibrate the standard microphone.
5, Place the microphone to the proper position as below figure.
6, Leave the system to warm up 30min again.
7, Leave no body in the chamber room, turn off the light and close the door.
8, Perform the test items in accordance with the test specification.
9, Leave the system at Idle mode for 20 seconds and record the value.
10, Change the system to Operating mode to run HDD random access for 20 seconds and record the value.</t>
    <phoneticPr fontId="3" type="noConversion"/>
  </si>
  <si>
    <t>Power Consumption Test Information cont.</t>
    <phoneticPr fontId="3" type="noConversion"/>
  </si>
  <si>
    <t>Internal power supply efficiency</t>
    <phoneticPr fontId="3" type="noConversion"/>
  </si>
  <si>
    <t>Internal power supply compliance checker</t>
    <phoneticPr fontId="3" type="noConversion"/>
  </si>
  <si>
    <t>IPS check result</t>
    <phoneticPr fontId="3" type="noConversion"/>
  </si>
  <si>
    <t>Item</t>
    <phoneticPr fontId="3" type="noConversion"/>
  </si>
  <si>
    <t>IPS #1</t>
    <phoneticPr fontId="3" type="noConversion"/>
  </si>
  <si>
    <t>IPS #2</t>
    <phoneticPr fontId="3" type="noConversion"/>
  </si>
  <si>
    <t>IPS max. rated output power (W)</t>
    <phoneticPr fontId="3" type="noConversion"/>
  </si>
  <si>
    <t>The power factor at 100 % Load (P.F.)</t>
    <phoneticPr fontId="3" type="noConversion"/>
  </si>
  <si>
    <t>The efficiency at 100 % Load (%)</t>
    <phoneticPr fontId="3" type="noConversion"/>
  </si>
  <si>
    <t>The efficiency at 50 % Load (%)</t>
    <phoneticPr fontId="3" type="noConversion"/>
  </si>
  <si>
    <t>The efficiency at 20 % Load (%)</t>
    <phoneticPr fontId="3" type="noConversion"/>
  </si>
  <si>
    <t>Category</t>
    <phoneticPr fontId="3" type="noConversion"/>
  </si>
  <si>
    <t>A</t>
    <phoneticPr fontId="3" type="noConversion"/>
  </si>
  <si>
    <t>B</t>
    <phoneticPr fontId="3" type="noConversion"/>
  </si>
  <si>
    <t>C</t>
    <phoneticPr fontId="3" type="noConversion"/>
  </si>
  <si>
    <t>Off Mode / WOL Off</t>
    <phoneticPr fontId="3" type="noConversion"/>
  </si>
  <si>
    <t>Unit</t>
    <phoneticPr fontId="3" type="noConversion"/>
  </si>
  <si>
    <t>Processor Model</t>
    <phoneticPr fontId="3" type="noConversion"/>
  </si>
  <si>
    <t>Internal storage device quantity</t>
    <phoneticPr fontId="3" type="noConversion"/>
  </si>
  <si>
    <t>TEC formula</t>
    <phoneticPr fontId="3" type="noConversion"/>
  </si>
  <si>
    <t>Base Etec
(kWh/year)</t>
    <phoneticPr fontId="3" type="noConversion"/>
  </si>
  <si>
    <t>TEC Mode Weighting</t>
    <phoneticPr fontId="3" type="noConversion"/>
  </si>
  <si>
    <t>Off Mode / WOL On</t>
    <phoneticPr fontId="3" type="noConversion"/>
  </si>
  <si>
    <t xml:space="preserve">Input Test Voltage </t>
    <phoneticPr fontId="3" type="noConversion"/>
  </si>
  <si>
    <t>230 Vac</t>
    <phoneticPr fontId="3" type="noConversion"/>
  </si>
  <si>
    <t>Input Test Frequency</t>
    <phoneticPr fontId="3" type="noConversion"/>
  </si>
  <si>
    <t>50 (HZ)</t>
    <phoneticPr fontId="3" type="noConversion"/>
  </si>
  <si>
    <t>Total Harmonic Distortion (THDv)</t>
    <phoneticPr fontId="3" type="noConversion"/>
  </si>
  <si>
    <t>WOL enabled in "Sleep" Mode</t>
    <phoneticPr fontId="3" type="noConversion"/>
  </si>
  <si>
    <t>WOL enabled in "Off" Mode</t>
    <phoneticPr fontId="3" type="noConversion"/>
  </si>
  <si>
    <t>Idle Mode</t>
    <phoneticPr fontId="3" type="noConversion"/>
  </si>
  <si>
    <t>Operation Mode</t>
    <phoneticPr fontId="3" type="noConversion"/>
  </si>
  <si>
    <t>Category Checker</t>
    <phoneticPr fontId="3" type="noConversion"/>
  </si>
  <si>
    <t>Processor Speed</t>
    <phoneticPr fontId="3" type="noConversion"/>
  </si>
  <si>
    <t>GHz</t>
    <phoneticPr fontId="3" type="noConversion"/>
  </si>
  <si>
    <t>Processor Cores</t>
    <phoneticPr fontId="3" type="noConversion"/>
  </si>
  <si>
    <r>
      <t xml:space="preserve">Discrete graphics card(s) </t>
    </r>
    <r>
      <rPr>
        <b/>
        <sz val="10"/>
        <color rgb="FFFF0000"/>
        <rFont val="微軟正黑體"/>
        <family val="2"/>
        <charset val="136"/>
      </rPr>
      <t>total</t>
    </r>
    <r>
      <rPr>
        <b/>
        <sz val="10"/>
        <rFont val="微軟正黑體"/>
        <family val="2"/>
        <charset val="136"/>
      </rPr>
      <t xml:space="preserve"> frame buffer bandwidths</t>
    </r>
    <phoneticPr fontId="3" type="noConversion"/>
  </si>
  <si>
    <t>GB/s</t>
    <phoneticPr fontId="3" type="noConversion"/>
  </si>
  <si>
    <t>Total Install Memory</t>
    <phoneticPr fontId="3" type="noConversion"/>
  </si>
  <si>
    <t>GB</t>
    <phoneticPr fontId="3" type="noConversion"/>
  </si>
  <si>
    <t>The following capability adjustments apply</t>
    <phoneticPr fontId="3" type="noConversion"/>
  </si>
  <si>
    <t>Memory Adj.</t>
    <phoneticPr fontId="3" type="noConversion"/>
  </si>
  <si>
    <t>Internal storage device Adj.</t>
    <phoneticPr fontId="3" type="noConversion"/>
  </si>
  <si>
    <t>1st Discrete Graphics Card</t>
    <phoneticPr fontId="3" type="noConversion"/>
  </si>
  <si>
    <t>1st Discrete Graphics Card Adj.</t>
    <phoneticPr fontId="3" type="noConversion"/>
  </si>
  <si>
    <t>2nd Discrete Graphics Card</t>
    <phoneticPr fontId="3" type="noConversion"/>
  </si>
  <si>
    <t>2nd Discrete Graphics Card Adj.</t>
    <phoneticPr fontId="3" type="noConversion"/>
  </si>
  <si>
    <t>ErP Lot 3 Power Consumption Test Result</t>
    <phoneticPr fontId="3" type="noConversion"/>
  </si>
  <si>
    <t>Poff WOL Disabled</t>
    <phoneticPr fontId="3" type="noConversion"/>
  </si>
  <si>
    <t>Poff WOL Enabled</t>
    <phoneticPr fontId="3" type="noConversion"/>
  </si>
  <si>
    <t>Psleep WOL Disabled</t>
    <phoneticPr fontId="3" type="noConversion"/>
  </si>
  <si>
    <t>Psleep WOL Enabled</t>
    <phoneticPr fontId="3" type="noConversion"/>
  </si>
  <si>
    <t>Base Etec</t>
    <phoneticPr fontId="3" type="noConversion"/>
  </si>
  <si>
    <t>(kWh/year)</t>
    <phoneticPr fontId="3" type="noConversion"/>
  </si>
  <si>
    <t>The capability adjustments Etec</t>
    <phoneticPr fontId="3" type="noConversion"/>
  </si>
  <si>
    <t>Total Max Etec</t>
    <phoneticPr fontId="3" type="noConversion"/>
  </si>
  <si>
    <t>Categorization of Desktop and Integrated Desktop Computers</t>
    <phoneticPr fontId="3" type="noConversion"/>
  </si>
  <si>
    <t>Those not meeting category B,  C, or D</t>
    <phoneticPr fontId="3" type="noConversion"/>
  </si>
  <si>
    <t>D</t>
    <phoneticPr fontId="3" type="noConversion"/>
  </si>
  <si>
    <t>D(exempt)</t>
    <phoneticPr fontId="3" type="noConversion"/>
  </si>
  <si>
    <t>2 physical cores within the CPU; 
a minimum of 2 (GB) of system memory</t>
    <phoneticPr fontId="3" type="noConversion"/>
  </si>
  <si>
    <t>3 or more physical cores within the CPU; and
a configuration of a minimum of one of the following two characteristics:
— a minimum of 2 (GB) of system memory, and/or
— a discrete graphics card (dGfx);</t>
    <phoneticPr fontId="3" type="noConversion"/>
  </si>
  <si>
    <t>a minimum 4 physical cores in the CPU; and
a configuration of a minimum of one of the following two characteristics:
— a minimum of 4 (GB) of system memory, and/or
— a discrete graphics card (dGfx) meeting the G3 (with FB Data Width &gt; 128-bit), G4, G5, G6 or G7 classification</t>
    <phoneticPr fontId="3" type="noConversion"/>
  </si>
  <si>
    <t>(a) a minimum of 6 physical cores in the central processing unit (CPU); and 
(b) discrete graphics card(s) (dGfx) providing total frame buffer bandwidths above 320 GB/s; and 
(c) a minimum 16GB of system memory; and 
(d) a PSU with a rated output power of at least 1000 W.</t>
    <phoneticPr fontId="3" type="noConversion"/>
  </si>
  <si>
    <t>Desktop computer and integrated desktop computer</t>
    <phoneticPr fontId="3" type="noConversion"/>
  </si>
  <si>
    <r>
      <t xml:space="preserve">Plong_idle (Display </t>
    </r>
    <r>
      <rPr>
        <b/>
        <sz val="10"/>
        <color rgb="FFFF0000"/>
        <rFont val="微軟正黑體"/>
        <family val="2"/>
        <charset val="136"/>
      </rPr>
      <t>Off</t>
    </r>
    <r>
      <rPr>
        <b/>
        <sz val="10"/>
        <rFont val="微軟正黑體"/>
        <family val="2"/>
        <charset val="136"/>
      </rPr>
      <t>) - AIO computer</t>
    </r>
    <phoneticPr fontId="3" type="noConversion"/>
  </si>
  <si>
    <r>
      <t xml:space="preserve">Pshort_idle (Display </t>
    </r>
    <r>
      <rPr>
        <b/>
        <sz val="10"/>
        <color rgb="FFFF0000"/>
        <rFont val="微軟正黑體"/>
        <family val="2"/>
        <charset val="136"/>
      </rPr>
      <t>On</t>
    </r>
    <r>
      <rPr>
        <b/>
        <sz val="10"/>
        <rFont val="微軟正黑體"/>
        <family val="2"/>
        <charset val="136"/>
      </rPr>
      <t>)- DT computer</t>
    </r>
    <phoneticPr fontId="3" type="noConversion"/>
  </si>
  <si>
    <t>ErP Lot 3 Test Result</t>
    <phoneticPr fontId="3" type="noConversion"/>
  </si>
  <si>
    <t>Watts</t>
    <phoneticPr fontId="3" type="noConversion"/>
  </si>
  <si>
    <t>Power Output Rating(s)</t>
    <phoneticPr fontId="3" type="noConversion"/>
  </si>
  <si>
    <t>The declared A-weighted sound power level</t>
    <phoneticPr fontId="3" type="noConversion"/>
  </si>
  <si>
    <t>Discrete Television Turner Card</t>
    <phoneticPr fontId="3" type="noConversion"/>
  </si>
  <si>
    <t>Discrete Television Turner Card Adj.</t>
    <phoneticPr fontId="3" type="noConversion"/>
  </si>
  <si>
    <t>Discrete Audio Card</t>
    <phoneticPr fontId="3" type="noConversion"/>
  </si>
  <si>
    <t>Discrete Audio Card Adj.</t>
    <phoneticPr fontId="3" type="noConversion"/>
  </si>
  <si>
    <t>Categorization of Desktop and Integrated Desktop Computers cont.</t>
    <phoneticPr fontId="3" type="noConversion"/>
  </si>
  <si>
    <t>The Year of Manufacture</t>
    <phoneticPr fontId="3" type="noConversion"/>
  </si>
  <si>
    <t>(Bels / dB)</t>
    <phoneticPr fontId="3" type="noConversion"/>
  </si>
  <si>
    <t>N/A</t>
    <phoneticPr fontId="3" type="noConversion"/>
  </si>
  <si>
    <t>Unit: kWh/year</t>
    <phoneticPr fontId="3" type="noConversion"/>
  </si>
  <si>
    <t>Graphics selection</t>
    <phoneticPr fontId="3" type="noConversion"/>
  </si>
  <si>
    <t>Unit</t>
    <phoneticPr fontId="3" type="noConversion"/>
  </si>
  <si>
    <t>Watts</t>
    <phoneticPr fontId="3" type="noConversion"/>
  </si>
  <si>
    <t>To measure the off mode / Lowest Power State :
– place the EUT in off mode ;
– set the meter to begin accumulating true power values at an interval of one or more readings per second;
To measure the sleep mode:
– switch on the EUT;
– once logged in with the operating system fully loaded and ready, close any open windows so that the standard operational desktop screen or equivalent ready screen is displayed, and place the EUT in sleep mode;
– reset the meter (if necessary) and begin accumulating true power values at an interval of one or more readings per second;
– if testing both WoL enabled and WoL disabled for sleep, wake the EUT and change the WoL from sleep setting through the operating system settings or by other means. Place the EUT back in sleep mode and repeat test, recording sleep power necessary for this alternate configuration as PsleepWoL.
Note: accumulate power values for 5 min and record the average (arithmetic mean) value observed during that 5 min period as Poff/Lowest Power State/ Psleep.</t>
    <phoneticPr fontId="3" type="noConversion"/>
  </si>
  <si>
    <t>Test procedure 1/2</t>
    <phoneticPr fontId="3" type="noConversion"/>
  </si>
  <si>
    <t>Test procedure 2/2</t>
    <phoneticPr fontId="3" type="noConversion"/>
  </si>
  <si>
    <t>To measure long idle mode: (for Integrated desktop computers)
– switch on the EUT;
– once logged in with the operating system fully loaded and ready, close any open windows so that the standard operational desktop screen or equivalent ready screen is displayed, and place the EUT in long idle mode ;
– once the EUT has entered the long idle mode, reset the meter (if necessary) and begin accumulating true power values at an interval of one or more readings per second;
To measure short idle mode: (for desktop computers)
– switch on the EUT;
– once logged in with the operating system fully loaded and ready, close any open windows so that the standard operational desktop background screen or equivalent ready screen is displayed, and the image has been scaled to completely fill the display area, set to at least a brightness level of 90 cd/m2 for a notebook computer or at least 150 cd/m2 for integrated desktop computers, or if these levels are not attainable, set the product brightness level to the nearest achievable level and place the EUT in short idle mode ;
– once the EUT has entered short idle mode, reset the meter (if necessary) and begin accumulating true power values at an interval of one or more readings per second;
Note: accumulate power values for 5 min and record the average (arithmetic mean) value observed during that 5 min period as Plong_idle/Pshort_idle State .</t>
    <phoneticPr fontId="3" type="noConversion"/>
  </si>
  <si>
    <t>EN 62623:2013 - Desktop and notebook computers Measurement of energy consumption</t>
    <phoneticPr fontId="3" type="noConversion"/>
  </si>
  <si>
    <r>
      <t>Jianzheng/</t>
    </r>
    <r>
      <rPr>
        <sz val="12"/>
        <rFont val="MingLiU"/>
        <family val="3"/>
        <charset val="136"/>
      </rPr>
      <t>鄭健</t>
    </r>
    <phoneticPr fontId="3" type="noConversion"/>
  </si>
  <si>
    <r>
      <t>Jamessong/</t>
    </r>
    <r>
      <rPr>
        <sz val="12"/>
        <rFont val="MingLiU"/>
        <family val="3"/>
        <charset val="136"/>
      </rPr>
      <t>宋亮</t>
    </r>
    <phoneticPr fontId="3" type="noConversion"/>
  </si>
  <si>
    <r>
      <t>senior engineer /</t>
    </r>
    <r>
      <rPr>
        <sz val="12"/>
        <rFont val="MingLiU"/>
        <family val="3"/>
        <charset val="136"/>
      </rPr>
      <t>高級工程師</t>
    </r>
    <phoneticPr fontId="3" type="noConversion"/>
  </si>
  <si>
    <r>
      <t>Assistant manager/</t>
    </r>
    <r>
      <rPr>
        <sz val="12"/>
        <rFont val="MingLiU"/>
        <family val="3"/>
        <charset val="136"/>
      </rPr>
      <t>副理</t>
    </r>
    <phoneticPr fontId="3" type="noConversion"/>
  </si>
  <si>
    <t>Desktop computer</t>
  </si>
  <si>
    <t>1T21/VR ONE 7RE</t>
    <phoneticPr fontId="2" type="noConversion"/>
  </si>
  <si>
    <t>2017\07\05</t>
    <phoneticPr fontId="2" type="noConversion"/>
  </si>
  <si>
    <t>Intended used at home/school /office.</t>
  </si>
  <si>
    <t>E1T21IMS.304</t>
    <phoneticPr fontId="3" type="noConversion"/>
  </si>
  <si>
    <t>NA</t>
  </si>
  <si>
    <t>NA</t>
    <phoneticPr fontId="3" type="noConversion"/>
  </si>
  <si>
    <t>NA</t>
    <phoneticPr fontId="3" type="noConversion"/>
  </si>
  <si>
    <t>19.5V 11.8A</t>
    <phoneticPr fontId="3" type="noConversion"/>
  </si>
  <si>
    <t>ADP-230EB T</t>
    <phoneticPr fontId="3" type="noConversion"/>
  </si>
  <si>
    <t>NA</t>
    <phoneticPr fontId="3" type="noConversion"/>
  </si>
  <si>
    <t>SAMSUNG MZVPV128HDGM-0000</t>
    <phoneticPr fontId="3" type="noConversion"/>
  </si>
  <si>
    <t>NA</t>
    <phoneticPr fontId="3" type="noConversion"/>
  </si>
  <si>
    <t>BTY-L79</t>
    <phoneticPr fontId="3" type="noConversion"/>
  </si>
  <si>
    <t xml:space="preserve">CR-1220W/ Li Battery </t>
    <phoneticPr fontId="3" type="noConversion"/>
  </si>
  <si>
    <t>NVIDIA GeForce GTX 1070</t>
    <phoneticPr fontId="3" type="noConversion"/>
  </si>
  <si>
    <t>Windows 10 Pro</t>
    <phoneticPr fontId="3" type="noConversion"/>
  </si>
  <si>
    <t>Level V</t>
  </si>
  <si>
    <t>N/A</t>
  </si>
  <si>
    <t xml:space="preserve">Intel® Core™ i7-7820CPU </t>
    <phoneticPr fontId="3" type="noConversion"/>
  </si>
  <si>
    <t>2.9GHz</t>
    <phoneticPr fontId="3" type="noConversion"/>
  </si>
  <si>
    <t>G7</t>
  </si>
  <si>
    <t>403*291*72</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</si>
</sst>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00_ "/>
    <numFmt numFmtId="177" formatCode="0.000_ "/>
    <numFmt numFmtId="178" formatCode="0_ "/>
    <numFmt numFmtId="179" formatCode="0.000_);[Red]\(0.000\)"/>
  </numFmts>
  <fonts count="39">
    <font>
      <sz val="10"/>
      <name val="Arial"/>
      <family val="2"/>
    </font>
    <font>
      <sz val="12"/>
      <name val="Arial"/>
      <family val="2"/>
    </font>
    <font>
      <sz val="9"/>
      <name val="新細明體"/>
      <family val="1"/>
      <charset val="136"/>
    </font>
    <font>
      <sz val="9"/>
      <name val="細明體"/>
      <family val="3"/>
      <charset val="136"/>
    </font>
    <font>
      <sz val="12"/>
      <color indexed="8"/>
      <name val="新細明體"/>
      <family val="1"/>
      <charset val="136"/>
    </font>
    <font>
      <sz val="12"/>
      <color indexed="8"/>
      <name val="細明體"/>
      <family val="3"/>
      <charset val="136"/>
    </font>
    <font>
      <b/>
      <sz val="9"/>
      <color indexed="81"/>
      <name val="Tahoma"/>
      <family val="2"/>
    </font>
    <font>
      <b/>
      <sz val="9"/>
      <color indexed="81"/>
      <name val="細明體"/>
      <family val="3"/>
      <charset val="136"/>
    </font>
    <font>
      <sz val="9"/>
      <color indexed="81"/>
      <name val="Tahoma"/>
      <family val="2"/>
    </font>
    <font>
      <sz val="9"/>
      <color indexed="81"/>
      <name val="細明體"/>
      <family val="3"/>
      <charset val="136"/>
    </font>
    <font>
      <b/>
      <sz val="10"/>
      <name val="微軟正黑體"/>
      <family val="2"/>
      <charset val="136"/>
    </font>
    <font>
      <sz val="12"/>
      <color theme="1"/>
      <name val="新細明體"/>
      <family val="1"/>
      <charset val="136"/>
      <scheme val="minor"/>
    </font>
    <font>
      <u/>
      <sz val="12"/>
      <color theme="10"/>
      <name val="新細明體"/>
      <family val="1"/>
      <charset val="136"/>
      <scheme val="minor"/>
    </font>
    <font>
      <b/>
      <sz val="12"/>
      <color theme="0"/>
      <name val="Arial"/>
      <family val="2"/>
    </font>
    <font>
      <sz val="22"/>
      <color theme="1"/>
      <name val="Arial"/>
      <family val="2"/>
    </font>
    <font>
      <sz val="24"/>
      <color theme="1"/>
      <name val="Arial"/>
      <family val="2"/>
    </font>
    <font>
      <sz val="12"/>
      <color theme="1"/>
      <name val="Arial"/>
      <family val="2"/>
    </font>
    <font>
      <sz val="18"/>
      <color theme="1"/>
      <name val="Arial"/>
      <family val="2"/>
    </font>
    <font>
      <sz val="10"/>
      <color theme="1"/>
      <name val="Arial"/>
      <family val="2"/>
    </font>
    <font>
      <b/>
      <sz val="10"/>
      <color theme="1"/>
      <name val="微軟正黑體"/>
      <family val="2"/>
      <charset val="136"/>
    </font>
    <font>
      <b/>
      <sz val="10"/>
      <color rgb="FFFF0000"/>
      <name val="微軟正黑體"/>
      <family val="2"/>
      <charset val="136"/>
    </font>
    <font>
      <sz val="11"/>
      <color theme="1"/>
      <name val="新細明體"/>
      <family val="2"/>
      <scheme val="minor"/>
    </font>
    <font>
      <sz val="10"/>
      <color theme="1"/>
      <name val="新細明體"/>
      <family val="1"/>
      <charset val="136"/>
      <scheme val="minor"/>
    </font>
    <font>
      <b/>
      <sz val="10"/>
      <color indexed="8"/>
      <name val="微軟正黑體"/>
      <family val="2"/>
      <charset val="136"/>
    </font>
    <font>
      <sz val="16"/>
      <color theme="1"/>
      <name val="Arial"/>
      <family val="2"/>
    </font>
    <font>
      <sz val="16"/>
      <color indexed="8"/>
      <name val="Arial"/>
      <family val="2"/>
    </font>
    <font>
      <sz val="12"/>
      <color indexed="8"/>
      <name val="Arial"/>
      <family val="2"/>
    </font>
    <font>
      <b/>
      <sz val="10"/>
      <name val="Arial"/>
      <family val="2"/>
    </font>
    <font>
      <b/>
      <sz val="12"/>
      <name val="Arial"/>
      <family val="2"/>
    </font>
    <font>
      <b/>
      <sz val="10"/>
      <color theme="0"/>
      <name val="Arial"/>
      <family val="2"/>
    </font>
    <font>
      <b/>
      <sz val="6"/>
      <name val="Arial"/>
      <family val="2"/>
    </font>
    <font>
      <b/>
      <sz val="10"/>
      <color theme="1"/>
      <name val="Arial"/>
      <family val="2"/>
    </font>
    <font>
      <b/>
      <sz val="12"/>
      <name val="微軟正黑體"/>
      <family val="2"/>
      <charset val="136"/>
    </font>
    <font>
      <b/>
      <u/>
      <sz val="12"/>
      <color theme="10"/>
      <name val="微軟正黑體"/>
      <family val="2"/>
      <charset val="136"/>
    </font>
    <font>
      <b/>
      <sz val="12"/>
      <color theme="1"/>
      <name val="微軟正黑體"/>
      <family val="2"/>
      <charset val="136"/>
    </font>
    <font>
      <b/>
      <sz val="14"/>
      <color theme="0"/>
      <name val="微軟正黑體"/>
      <family val="2"/>
      <charset val="136"/>
    </font>
    <font>
      <b/>
      <sz val="12"/>
      <color theme="0"/>
      <name val="微軟正黑體"/>
      <family val="2"/>
      <charset val="136"/>
    </font>
    <font>
      <sz val="14"/>
      <color theme="1"/>
      <name val="Arial"/>
      <family val="2"/>
    </font>
    <font>
      <sz val="12"/>
      <name val="MingLiU"/>
      <family val="3"/>
      <charset val="136"/>
    </font>
  </fonts>
  <fills count="8">
    <fill>
      <patternFill patternType="none"/>
    </fill>
    <fill>
      <patternFill patternType="gray125"/>
    </fill>
    <fill>
      <patternFill patternType="solid">
        <fgColor rgb="FF0000FF"/>
        <bgColor indexed="64"/>
      </patternFill>
    </fill>
    <fill>
      <patternFill patternType="solid">
        <fgColor theme="0"/>
        <bgColor indexed="64"/>
      </patternFill>
    </fill>
    <fill>
      <patternFill patternType="solid">
        <fgColor rgb="FF008000"/>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theme="5" tint="0.399975585192419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s>
  <cellStyleXfs count="5">
    <xf numFmtId="0" fontId="0" fillId="0" borderId="0"/>
    <xf numFmtId="0" fontId="11" fillId="0" borderId="0">
      <alignment vertical="center"/>
    </xf>
    <xf numFmtId="0" fontId="11" fillId="0" borderId="0">
      <alignment vertical="center"/>
    </xf>
    <xf numFmtId="0" fontId="12" fillId="0" borderId="0" applyNumberFormat="0" applyFill="0" applyBorder="0" applyAlignment="0" applyProtection="0">
      <alignment vertical="center"/>
    </xf>
    <xf numFmtId="0" fontId="21" fillId="0" borderId="0"/>
  </cellStyleXfs>
  <cellXfs count="369">
    <xf numFmtId="0" fontId="0" fillId="0" borderId="0" xfId="0"/>
    <xf numFmtId="0" fontId="11" fillId="0" borderId="0" xfId="1">
      <alignment vertical="center"/>
    </xf>
    <xf numFmtId="0" fontId="16" fillId="0" borderId="0" xfId="1" applyFont="1">
      <alignment vertical="center"/>
    </xf>
    <xf numFmtId="0" fontId="0" fillId="0" borderId="0" xfId="0" applyAlignment="1">
      <alignment vertical="center" wrapText="1"/>
    </xf>
    <xf numFmtId="0" fontId="22" fillId="0" borderId="0" xfId="1" applyFont="1">
      <alignment vertical="center"/>
    </xf>
    <xf numFmtId="0" fontId="19" fillId="0" borderId="0" xfId="1" applyFont="1" applyProtection="1">
      <alignment vertical="center"/>
      <protection locked="0"/>
    </xf>
    <xf numFmtId="0" fontId="0" fillId="0" borderId="0" xfId="0" applyProtection="1">
      <protection locked="0"/>
    </xf>
    <xf numFmtId="0" fontId="11" fillId="0" borderId="0" xfId="1" applyProtection="1">
      <alignment vertical="center"/>
      <protection locked="0"/>
    </xf>
    <xf numFmtId="0" fontId="11" fillId="0" borderId="0" xfId="1" applyBorder="1" applyProtection="1">
      <alignment vertical="center"/>
    </xf>
    <xf numFmtId="0" fontId="14" fillId="0" borderId="0" xfId="1" applyFont="1" applyBorder="1" applyAlignment="1" applyProtection="1">
      <alignment vertical="center"/>
    </xf>
    <xf numFmtId="0" fontId="14" fillId="0" borderId="0" xfId="1" applyFont="1" applyBorder="1" applyAlignment="1" applyProtection="1">
      <alignment horizontal="center" vertical="center"/>
    </xf>
    <xf numFmtId="0" fontId="13" fillId="2" borderId="2" xfId="1" applyFont="1" applyFill="1" applyBorder="1" applyAlignment="1" applyProtection="1">
      <alignment vertical="center"/>
    </xf>
    <xf numFmtId="176" fontId="10" fillId="0" borderId="1" xfId="0" applyNumberFormat="1" applyFont="1" applyBorder="1" applyAlignment="1" applyProtection="1">
      <alignment horizontal="center" vertical="center" wrapText="1"/>
    </xf>
    <xf numFmtId="0" fontId="0" fillId="0" borderId="0" xfId="0" applyFill="1"/>
    <xf numFmtId="0" fontId="0" fillId="0" borderId="0" xfId="0" applyBorder="1" applyAlignment="1"/>
    <xf numFmtId="0" fontId="0" fillId="0" borderId="0" xfId="0" applyFill="1" applyBorder="1" applyAlignment="1">
      <alignment horizontal="center" vertical="center" wrapText="1"/>
    </xf>
    <xf numFmtId="0" fontId="0" fillId="0" borderId="0" xfId="0" applyFill="1" applyAlignment="1">
      <alignment vertical="center" wrapText="1"/>
    </xf>
    <xf numFmtId="0" fontId="18" fillId="0" borderId="1" xfId="1" applyFont="1" applyBorder="1" applyAlignment="1">
      <alignment vertical="center" wrapText="1" shrinkToFit="1"/>
    </xf>
    <xf numFmtId="0" fontId="18" fillId="7" borderId="1" xfId="1" applyFont="1" applyFill="1" applyBorder="1" applyAlignment="1">
      <alignment vertical="center" wrapText="1" shrinkToFit="1"/>
    </xf>
    <xf numFmtId="0" fontId="15" fillId="0" borderId="0" xfId="1" applyFont="1" applyBorder="1" applyAlignment="1" applyProtection="1">
      <alignment horizontal="center" vertical="top" wrapText="1"/>
    </xf>
    <xf numFmtId="0" fontId="15" fillId="0" borderId="16" xfId="1" applyFont="1" applyBorder="1" applyAlignment="1" applyProtection="1">
      <alignment horizontal="center" vertical="top" wrapText="1"/>
    </xf>
    <xf numFmtId="0" fontId="15" fillId="0" borderId="17" xfId="1" applyFont="1" applyBorder="1" applyAlignment="1" applyProtection="1">
      <alignment horizontal="center" vertical="top" wrapText="1"/>
    </xf>
    <xf numFmtId="0" fontId="11" fillId="0" borderId="16" xfId="1" applyBorder="1" applyProtection="1">
      <alignment vertical="center"/>
    </xf>
    <xf numFmtId="0" fontId="11" fillId="0" borderId="17" xfId="1" applyBorder="1" applyProtection="1">
      <alignment vertical="center"/>
    </xf>
    <xf numFmtId="0" fontId="14" fillId="0" borderId="16" xfId="1" applyFont="1" applyBorder="1" applyAlignment="1" applyProtection="1">
      <alignment vertical="center"/>
    </xf>
    <xf numFmtId="0" fontId="14" fillId="0" borderId="17" xfId="1" applyFont="1" applyBorder="1" applyAlignment="1" applyProtection="1">
      <alignment vertical="center"/>
    </xf>
    <xf numFmtId="0" fontId="14" fillId="0" borderId="16" xfId="1" applyFont="1" applyBorder="1" applyAlignment="1" applyProtection="1">
      <alignment horizontal="center" vertical="center"/>
    </xf>
    <xf numFmtId="0" fontId="14" fillId="0" borderId="17" xfId="1" applyFont="1" applyBorder="1" applyAlignment="1" applyProtection="1">
      <alignment horizontal="center" vertical="center"/>
    </xf>
    <xf numFmtId="0" fontId="13" fillId="2" borderId="18" xfId="1" applyFont="1" applyFill="1" applyBorder="1" applyAlignment="1" applyProtection="1">
      <alignment vertical="center"/>
    </xf>
    <xf numFmtId="0" fontId="13" fillId="2" borderId="20" xfId="0" applyFont="1" applyFill="1" applyBorder="1" applyAlignment="1" applyProtection="1">
      <alignment vertical="center" wrapText="1"/>
    </xf>
    <xf numFmtId="0" fontId="1" fillId="0" borderId="20" xfId="0" applyFont="1" applyFill="1" applyBorder="1" applyAlignment="1" applyProtection="1">
      <alignment vertical="center" wrapText="1"/>
    </xf>
    <xf numFmtId="0" fontId="1" fillId="0" borderId="20" xfId="0" applyFont="1" applyBorder="1" applyAlignment="1" applyProtection="1">
      <alignment horizontal="left" vertical="center" wrapText="1"/>
    </xf>
    <xf numFmtId="0" fontId="1" fillId="0" borderId="20" xfId="0" applyFont="1" applyBorder="1" applyAlignment="1" applyProtection="1">
      <alignment horizontal="center" vertical="center" wrapText="1"/>
      <protection locked="0"/>
    </xf>
    <xf numFmtId="0" fontId="0" fillId="0" borderId="20" xfId="0" applyBorder="1" applyProtection="1">
      <protection locked="0"/>
    </xf>
    <xf numFmtId="0" fontId="0" fillId="0" borderId="28" xfId="0" applyBorder="1" applyProtection="1">
      <protection locked="0"/>
    </xf>
    <xf numFmtId="0" fontId="27" fillId="0" borderId="0" xfId="0" applyFont="1" applyAlignment="1">
      <alignment horizontal="center" vertical="center"/>
    </xf>
    <xf numFmtId="0" fontId="27" fillId="0" borderId="1" xfId="0" applyFont="1" applyFill="1" applyBorder="1" applyAlignment="1" applyProtection="1">
      <alignment horizontal="center" vertical="center" wrapText="1"/>
      <protection locked="0"/>
    </xf>
    <xf numFmtId="0" fontId="10" fillId="0" borderId="20" xfId="1" applyFont="1" applyBorder="1" applyAlignment="1" applyProtection="1">
      <alignment vertical="center" wrapText="1"/>
    </xf>
    <xf numFmtId="0" fontId="10" fillId="0" borderId="28" xfId="1" applyFont="1" applyBorder="1" applyAlignment="1" applyProtection="1">
      <alignment vertical="center" wrapText="1"/>
    </xf>
    <xf numFmtId="0" fontId="10" fillId="0" borderId="0" xfId="0" applyFont="1" applyFill="1" applyBorder="1" applyAlignment="1">
      <alignment vertical="center" wrapText="1"/>
    </xf>
    <xf numFmtId="0" fontId="0" fillId="0" borderId="0" xfId="0" applyAlignment="1">
      <alignment vertical="center"/>
    </xf>
    <xf numFmtId="0" fontId="10" fillId="0" borderId="20" xfId="0" applyFont="1" applyBorder="1" applyAlignment="1" applyProtection="1">
      <alignment vertical="center" wrapText="1"/>
    </xf>
    <xf numFmtId="0" fontId="10" fillId="0" borderId="24" xfId="0" applyFont="1" applyBorder="1" applyAlignment="1" applyProtection="1">
      <alignment vertical="center" wrapText="1"/>
    </xf>
    <xf numFmtId="0" fontId="10" fillId="0" borderId="28" xfId="0" applyFont="1" applyBorder="1" applyAlignment="1" applyProtection="1">
      <alignment vertical="center" wrapText="1"/>
    </xf>
    <xf numFmtId="0" fontId="27" fillId="0" borderId="20" xfId="0" applyFont="1" applyBorder="1" applyAlignment="1" applyProtection="1">
      <alignment vertical="center" wrapText="1"/>
    </xf>
    <xf numFmtId="0" fontId="27" fillId="0" borderId="28" xfId="0" applyFont="1" applyBorder="1" applyAlignment="1" applyProtection="1">
      <alignment vertical="center" wrapText="1"/>
    </xf>
    <xf numFmtId="0" fontId="10" fillId="0" borderId="30" xfId="0" applyFont="1" applyBorder="1" applyAlignment="1" applyProtection="1">
      <alignment vertical="center" wrapText="1"/>
    </xf>
    <xf numFmtId="0" fontId="18" fillId="0" borderId="4" xfId="1" applyFont="1" applyBorder="1" applyAlignment="1">
      <alignment vertical="center" wrapText="1" shrinkToFit="1"/>
    </xf>
    <xf numFmtId="0" fontId="18" fillId="7" borderId="4" xfId="1" applyFont="1" applyFill="1" applyBorder="1" applyAlignment="1">
      <alignment vertical="center" wrapText="1" shrinkToFit="1"/>
    </xf>
    <xf numFmtId="0" fontId="27" fillId="0" borderId="1"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179" fontId="27" fillId="0" borderId="1" xfId="0" applyNumberFormat="1" applyFont="1" applyFill="1" applyBorder="1" applyAlignment="1" applyProtection="1">
      <alignment horizontal="center" vertical="center"/>
      <protection locked="0"/>
    </xf>
    <xf numFmtId="177" fontId="27" fillId="0" borderId="1" xfId="0" applyNumberFormat="1" applyFont="1" applyFill="1" applyBorder="1" applyAlignment="1" applyProtection="1">
      <alignment horizontal="center" vertical="center" wrapText="1"/>
    </xf>
    <xf numFmtId="0" fontId="19" fillId="0" borderId="20" xfId="0" applyFont="1" applyFill="1" applyBorder="1" applyAlignment="1" applyProtection="1">
      <alignment horizontal="center" vertical="center" wrapText="1"/>
    </xf>
    <xf numFmtId="9" fontId="19" fillId="0" borderId="1" xfId="0" applyNumberFormat="1" applyFont="1" applyFill="1" applyBorder="1" applyAlignment="1" applyProtection="1">
      <alignment horizontal="center" vertical="center" wrapText="1"/>
    </xf>
    <xf numFmtId="0" fontId="10" fillId="3" borderId="20" xfId="4" applyFont="1" applyFill="1" applyBorder="1" applyAlignment="1" applyProtection="1">
      <alignment horizontal="right" vertical="center" wrapText="1"/>
      <protection hidden="1"/>
    </xf>
    <xf numFmtId="176" fontId="10" fillId="0" borderId="1" xfId="0" applyNumberFormat="1" applyFont="1" applyFill="1" applyBorder="1" applyAlignment="1" applyProtection="1">
      <alignment horizontal="center" vertical="center" wrapText="1"/>
      <protection locked="0"/>
    </xf>
    <xf numFmtId="0" fontId="10" fillId="0" borderId="24" xfId="0" applyFont="1" applyBorder="1" applyAlignment="1" applyProtection="1">
      <alignment horizontal="center" vertical="center" wrapText="1"/>
    </xf>
    <xf numFmtId="0" fontId="0" fillId="0" borderId="0" xfId="0" applyAlignment="1">
      <alignment horizontal="center" vertical="center"/>
    </xf>
    <xf numFmtId="0" fontId="0" fillId="0" borderId="0" xfId="0" applyFill="1" applyAlignment="1">
      <alignment vertical="center"/>
    </xf>
    <xf numFmtId="0" fontId="27" fillId="0" borderId="1" xfId="0" applyFont="1" applyBorder="1" applyAlignment="1" applyProtection="1">
      <alignment horizontal="center" vertical="center" wrapText="1"/>
    </xf>
    <xf numFmtId="176" fontId="31" fillId="0" borderId="1" xfId="0" applyNumberFormat="1"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protection locked="0"/>
    </xf>
    <xf numFmtId="0" fontId="10" fillId="0" borderId="9" xfId="0" applyFont="1" applyFill="1" applyBorder="1" applyAlignment="1" applyProtection="1">
      <alignment horizontal="center" vertical="center" wrapText="1"/>
      <protection locked="0"/>
    </xf>
    <xf numFmtId="0" fontId="10" fillId="0" borderId="27" xfId="0" applyFont="1" applyFill="1" applyBorder="1" applyAlignment="1" applyProtection="1">
      <alignment horizontal="center" vertical="center" wrapText="1"/>
    </xf>
    <xf numFmtId="0" fontId="10" fillId="6" borderId="24"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30" xfId="0" applyFont="1" applyBorder="1" applyAlignment="1" applyProtection="1">
      <alignment horizontal="right" wrapText="1"/>
    </xf>
    <xf numFmtId="0" fontId="10" fillId="0" borderId="36" xfId="0" applyFont="1" applyBorder="1" applyAlignment="1" applyProtection="1">
      <alignment vertical="center" wrapText="1"/>
    </xf>
    <xf numFmtId="0" fontId="10" fillId="0" borderId="20" xfId="0" applyFont="1" applyFill="1" applyBorder="1" applyAlignment="1" applyProtection="1">
      <alignment vertical="center" wrapText="1"/>
    </xf>
    <xf numFmtId="0" fontId="27" fillId="0" borderId="24" xfId="0" applyFont="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3"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3" xfId="0" applyFont="1" applyBorder="1" applyAlignment="1" applyProtection="1">
      <alignment horizontal="center" vertical="center" wrapText="1"/>
    </xf>
    <xf numFmtId="0" fontId="10" fillId="0" borderId="20" xfId="0" applyFont="1" applyBorder="1" applyAlignment="1" applyProtection="1">
      <alignment horizontal="left" vertical="center" wrapText="1"/>
    </xf>
    <xf numFmtId="0" fontId="10" fillId="0" borderId="40" xfId="0" applyFont="1" applyBorder="1" applyAlignment="1" applyProtection="1">
      <alignment horizontal="left" vertical="center" wrapText="1"/>
    </xf>
    <xf numFmtId="0" fontId="10" fillId="0" borderId="20" xfId="0" applyFont="1" applyBorder="1" applyAlignment="1" applyProtection="1">
      <alignment horizontal="right" vertical="center" wrapText="1"/>
    </xf>
    <xf numFmtId="0" fontId="10" fillId="0" borderId="28" xfId="0" applyFont="1" applyBorder="1" applyAlignment="1" applyProtection="1">
      <alignment horizontal="right" vertical="center" wrapText="1"/>
    </xf>
    <xf numFmtId="0" fontId="10" fillId="0" borderId="20" xfId="0" applyFont="1" applyFill="1" applyBorder="1" applyAlignment="1" applyProtection="1">
      <alignment horizontal="left" vertical="center" wrapText="1"/>
    </xf>
    <xf numFmtId="0" fontId="36" fillId="4" borderId="28" xfId="0" applyFont="1" applyFill="1" applyBorder="1" applyAlignment="1" applyProtection="1">
      <alignment vertical="center" wrapText="1"/>
    </xf>
    <xf numFmtId="0" fontId="10" fillId="0" borderId="44" xfId="0" applyFont="1" applyBorder="1" applyAlignment="1" applyProtection="1">
      <alignment horizontal="center" vertical="center" wrapText="1"/>
    </xf>
    <xf numFmtId="0" fontId="36" fillId="4" borderId="28" xfId="0" applyFont="1" applyFill="1" applyBorder="1" applyAlignment="1" applyProtection="1">
      <alignment horizontal="right" vertical="center" wrapText="1"/>
    </xf>
    <xf numFmtId="0" fontId="32" fillId="0" borderId="29" xfId="0" applyFont="1" applyFill="1" applyBorder="1" applyAlignment="1" applyProtection="1">
      <alignment horizontal="center" vertical="center" wrapText="1"/>
      <protection hidden="1"/>
    </xf>
    <xf numFmtId="0" fontId="10" fillId="0" borderId="1" xfId="0" applyFont="1" applyFill="1" applyBorder="1" applyAlignment="1" applyProtection="1">
      <alignment horizontal="center" vertical="center" wrapText="1"/>
      <protection hidden="1"/>
    </xf>
    <xf numFmtId="0" fontId="10" fillId="0" borderId="29" xfId="0" applyFont="1" applyFill="1" applyBorder="1" applyAlignment="1" applyProtection="1">
      <alignment horizontal="center" vertical="center" wrapText="1"/>
      <protection hidden="1"/>
    </xf>
    <xf numFmtId="176" fontId="10" fillId="0" borderId="1" xfId="0" applyNumberFormat="1" applyFont="1" applyFill="1" applyBorder="1" applyAlignment="1" applyProtection="1">
      <alignment horizontal="center" vertical="center" wrapText="1"/>
      <protection hidden="1"/>
    </xf>
    <xf numFmtId="176" fontId="10" fillId="0" borderId="3" xfId="0" applyNumberFormat="1" applyFont="1" applyFill="1" applyBorder="1" applyAlignment="1" applyProtection="1">
      <alignment horizontal="center" vertical="center" wrapText="1"/>
      <protection hidden="1"/>
    </xf>
    <xf numFmtId="176" fontId="10" fillId="0" borderId="3" xfId="0" applyNumberFormat="1" applyFont="1" applyFill="1" applyBorder="1" applyAlignment="1" applyProtection="1">
      <alignment vertical="center" wrapText="1"/>
      <protection hidden="1"/>
    </xf>
    <xf numFmtId="176" fontId="10" fillId="0" borderId="37" xfId="0" applyNumberFormat="1" applyFont="1" applyFill="1" applyBorder="1" applyAlignment="1" applyProtection="1">
      <alignment horizontal="center" vertical="center" wrapText="1"/>
      <protection hidden="1"/>
    </xf>
    <xf numFmtId="0" fontId="0" fillId="0" borderId="16" xfId="0" applyBorder="1" applyProtection="1"/>
    <xf numFmtId="0" fontId="0" fillId="0" borderId="0" xfId="0" applyBorder="1" applyProtection="1"/>
    <xf numFmtId="0" fontId="0" fillId="0" borderId="17" xfId="0" applyBorder="1" applyProtection="1"/>
    <xf numFmtId="0" fontId="27" fillId="0" borderId="20" xfId="0" applyFont="1" applyBorder="1" applyAlignment="1" applyProtection="1">
      <alignment vertical="center"/>
    </xf>
    <xf numFmtId="0" fontId="27" fillId="0" borderId="20" xfId="0" applyFont="1" applyBorder="1" applyAlignment="1" applyProtection="1">
      <alignment horizontal="left" vertical="center" wrapText="1"/>
    </xf>
    <xf numFmtId="0" fontId="0" fillId="4" borderId="20" xfId="0" applyFill="1" applyBorder="1" applyAlignment="1" applyProtection="1">
      <alignment vertical="top" wrapText="1"/>
    </xf>
    <xf numFmtId="0" fontId="0" fillId="4" borderId="20" xfId="0" applyFill="1" applyBorder="1" applyAlignment="1" applyProtection="1">
      <alignment horizontal="center" vertical="center" wrapText="1"/>
    </xf>
    <xf numFmtId="0" fontId="27" fillId="4" borderId="1" xfId="0" applyFont="1" applyFill="1" applyBorder="1" applyAlignment="1" applyProtection="1">
      <alignment horizontal="center" vertical="center" wrapText="1"/>
    </xf>
    <xf numFmtId="0" fontId="0" fillId="4" borderId="20" xfId="0" applyFill="1" applyBorder="1" applyAlignment="1" applyProtection="1">
      <alignment horizontal="center" vertical="center"/>
    </xf>
    <xf numFmtId="0" fontId="0" fillId="4" borderId="20" xfId="0" applyFill="1" applyBorder="1" applyAlignment="1" applyProtection="1">
      <alignment vertical="center" wrapText="1"/>
    </xf>
    <xf numFmtId="0" fontId="27" fillId="0" borderId="20" xfId="0" applyFont="1" applyBorder="1" applyProtection="1"/>
    <xf numFmtId="0" fontId="27" fillId="4" borderId="20" xfId="0" applyFont="1" applyFill="1" applyBorder="1" applyAlignment="1" applyProtection="1">
      <alignment vertical="center" wrapText="1"/>
    </xf>
    <xf numFmtId="0" fontId="0" fillId="4" borderId="16" xfId="0" applyFill="1" applyBorder="1" applyAlignment="1" applyProtection="1">
      <alignment vertical="center" wrapText="1"/>
    </xf>
    <xf numFmtId="0" fontId="10" fillId="0" borderId="24" xfId="0" applyFont="1" applyBorder="1" applyAlignment="1" applyProtection="1">
      <alignment horizontal="left" vertical="top" wrapText="1"/>
      <protection locked="0"/>
    </xf>
    <xf numFmtId="0" fontId="27" fillId="0" borderId="1" xfId="0" applyFont="1" applyFill="1" applyBorder="1" applyAlignment="1" applyProtection="1">
      <alignment horizontal="center" vertical="center"/>
      <protection locked="0"/>
    </xf>
    <xf numFmtId="0" fontId="1" fillId="0" borderId="1" xfId="1" applyFont="1" applyFill="1" applyBorder="1" applyAlignment="1" applyProtection="1">
      <alignment horizontal="center" vertical="center" wrapText="1"/>
      <protection locked="0"/>
    </xf>
    <xf numFmtId="0" fontId="11" fillId="0" borderId="21" xfId="1" applyBorder="1" applyAlignment="1" applyProtection="1">
      <alignment horizontal="center" vertical="center"/>
    </xf>
    <xf numFmtId="0" fontId="11" fillId="0" borderId="22" xfId="1" applyBorder="1" applyAlignment="1" applyProtection="1">
      <alignment horizontal="center" vertical="center"/>
    </xf>
    <xf numFmtId="0" fontId="11" fillId="0" borderId="23" xfId="1" applyBorder="1" applyAlignment="1" applyProtection="1">
      <alignment horizontal="center" vertical="center"/>
    </xf>
    <xf numFmtId="0" fontId="16" fillId="0" borderId="20" xfId="1" applyFont="1" applyBorder="1" applyAlignment="1" applyProtection="1">
      <alignment horizontal="center" vertical="center"/>
    </xf>
    <xf numFmtId="0" fontId="16" fillId="0" borderId="1" xfId="1" applyFont="1" applyBorder="1" applyAlignment="1" applyProtection="1">
      <alignment horizontal="center" vertical="center"/>
    </xf>
    <xf numFmtId="0" fontId="15" fillId="0" borderId="16" xfId="1" applyFont="1" applyBorder="1" applyAlignment="1" applyProtection="1">
      <alignment horizontal="center" vertical="top" wrapText="1"/>
    </xf>
    <xf numFmtId="0" fontId="15" fillId="0" borderId="0" xfId="1" applyFont="1" applyBorder="1" applyAlignment="1" applyProtection="1">
      <alignment horizontal="center" vertical="top" wrapText="1"/>
    </xf>
    <xf numFmtId="0" fontId="15" fillId="0" borderId="17" xfId="1" applyFont="1" applyBorder="1" applyAlignment="1" applyProtection="1">
      <alignment horizontal="center" vertical="top" wrapText="1"/>
    </xf>
    <xf numFmtId="0" fontId="18" fillId="0" borderId="16" xfId="1" applyFont="1" applyBorder="1" applyAlignment="1" applyProtection="1">
      <alignment horizontal="left" vertical="top" wrapText="1"/>
    </xf>
    <xf numFmtId="0" fontId="18" fillId="0" borderId="0" xfId="1" applyFont="1" applyBorder="1" applyAlignment="1" applyProtection="1">
      <alignment horizontal="left" vertical="top" wrapText="1"/>
    </xf>
    <xf numFmtId="0" fontId="18" fillId="0" borderId="17" xfId="1" applyFont="1" applyBorder="1" applyAlignment="1" applyProtection="1">
      <alignment horizontal="left" vertical="top" wrapText="1"/>
    </xf>
    <xf numFmtId="0" fontId="1" fillId="0" borderId="1" xfId="1" applyFont="1" applyFill="1" applyBorder="1" applyAlignment="1" applyProtection="1">
      <alignment horizontal="center" vertical="center"/>
      <protection locked="0"/>
    </xf>
    <xf numFmtId="0" fontId="24" fillId="0" borderId="0" xfId="1" applyFont="1" applyFill="1" applyBorder="1" applyAlignment="1" applyProtection="1">
      <alignment horizontal="left" vertical="center"/>
      <protection locked="0"/>
    </xf>
    <xf numFmtId="0" fontId="24" fillId="0" borderId="17" xfId="1" applyFont="1" applyFill="1" applyBorder="1" applyAlignment="1" applyProtection="1">
      <alignment horizontal="left" vertical="center"/>
      <protection locked="0"/>
    </xf>
    <xf numFmtId="0" fontId="17" fillId="0" borderId="16" xfId="1" applyFont="1" applyBorder="1" applyAlignment="1" applyProtection="1">
      <alignment horizontal="center" vertical="center"/>
    </xf>
    <xf numFmtId="0" fontId="17" fillId="0" borderId="0" xfId="1" applyFont="1" applyBorder="1" applyAlignment="1" applyProtection="1">
      <alignment horizontal="center" vertical="center"/>
    </xf>
    <xf numFmtId="0" fontId="16" fillId="0" borderId="20" xfId="1" applyFont="1" applyBorder="1" applyAlignment="1" applyProtection="1">
      <alignment horizontal="center" vertical="center" wrapText="1"/>
    </xf>
    <xf numFmtId="0" fontId="16" fillId="0" borderId="1" xfId="1" applyFont="1" applyBorder="1" applyAlignment="1" applyProtection="1">
      <alignment horizontal="center" vertical="center" wrapText="1"/>
    </xf>
    <xf numFmtId="14" fontId="17" fillId="0" borderId="0" xfId="1" applyNumberFormat="1" applyFont="1" applyFill="1" applyBorder="1" applyAlignment="1" applyProtection="1">
      <alignment horizontal="left" vertical="center"/>
      <protection locked="0"/>
    </xf>
    <xf numFmtId="14" fontId="17" fillId="0" borderId="17" xfId="1" applyNumberFormat="1" applyFont="1" applyFill="1" applyBorder="1" applyAlignment="1" applyProtection="1">
      <alignment horizontal="left" vertical="center"/>
      <protection locked="0"/>
    </xf>
    <xf numFmtId="0" fontId="13" fillId="2" borderId="3" xfId="1" applyFont="1" applyFill="1" applyBorder="1" applyAlignment="1" applyProtection="1">
      <alignment horizontal="center" vertical="center"/>
    </xf>
    <xf numFmtId="0" fontId="13" fillId="2" borderId="2" xfId="1" applyFont="1" applyFill="1" applyBorder="1" applyAlignment="1" applyProtection="1">
      <alignment horizontal="center" vertical="center"/>
    </xf>
    <xf numFmtId="0" fontId="13" fillId="2" borderId="4" xfId="1" applyFont="1" applyFill="1" applyBorder="1" applyAlignment="1" applyProtection="1">
      <alignment horizontal="center" vertical="center"/>
    </xf>
    <xf numFmtId="0" fontId="13" fillId="2" borderId="19" xfId="1" applyFont="1" applyFill="1" applyBorder="1" applyAlignment="1" applyProtection="1">
      <alignment horizontal="center" vertical="center"/>
    </xf>
    <xf numFmtId="0" fontId="18" fillId="0" borderId="13" xfId="1" applyFont="1" applyBorder="1" applyAlignment="1" applyProtection="1">
      <alignment horizontal="right" vertical="center" wrapText="1"/>
    </xf>
    <xf numFmtId="0" fontId="18" fillId="0" borderId="14" xfId="1" applyFont="1" applyBorder="1" applyAlignment="1" applyProtection="1">
      <alignment horizontal="right" vertical="center" wrapText="1"/>
    </xf>
    <xf numFmtId="0" fontId="18" fillId="0" borderId="15" xfId="1" applyFont="1" applyBorder="1" applyAlignment="1" applyProtection="1">
      <alignment horizontal="right" vertical="center" wrapText="1"/>
    </xf>
    <xf numFmtId="0" fontId="18" fillId="0" borderId="16" xfId="1" applyFont="1" applyBorder="1" applyAlignment="1" applyProtection="1">
      <alignment horizontal="right" vertical="center" wrapText="1"/>
    </xf>
    <xf numFmtId="0" fontId="18" fillId="0" borderId="0" xfId="1" applyFont="1" applyBorder="1" applyAlignment="1" applyProtection="1">
      <alignment horizontal="right" vertical="center" wrapText="1"/>
    </xf>
    <xf numFmtId="0" fontId="18" fillId="0" borderId="17" xfId="1" applyFont="1" applyBorder="1" applyAlignment="1" applyProtection="1">
      <alignment horizontal="right" vertical="center" wrapText="1"/>
    </xf>
    <xf numFmtId="0" fontId="37" fillId="0" borderId="0" xfId="1" applyFont="1" applyFill="1" applyBorder="1" applyAlignment="1" applyProtection="1">
      <alignment horizontal="left" vertical="center" wrapText="1"/>
      <protection locked="0"/>
    </xf>
    <xf numFmtId="0" fontId="37" fillId="0" borderId="17" xfId="1" applyFont="1" applyFill="1" applyBorder="1" applyAlignment="1" applyProtection="1">
      <alignment horizontal="left" vertical="center" wrapText="1"/>
      <protection locked="0"/>
    </xf>
    <xf numFmtId="0" fontId="14" fillId="0" borderId="16" xfId="1" applyFont="1" applyFill="1" applyBorder="1" applyAlignment="1" applyProtection="1">
      <alignment horizontal="center" vertical="center"/>
    </xf>
    <xf numFmtId="0" fontId="14" fillId="0" borderId="0" xfId="1" applyFont="1" applyFill="1" applyBorder="1" applyAlignment="1" applyProtection="1">
      <alignment horizontal="center" vertical="center"/>
    </xf>
    <xf numFmtId="0" fontId="14" fillId="0" borderId="17" xfId="1" applyFont="1" applyFill="1" applyBorder="1" applyAlignment="1" applyProtection="1">
      <alignment horizontal="center" vertical="center"/>
    </xf>
    <xf numFmtId="0" fontId="24" fillId="0" borderId="16" xfId="1" applyFont="1" applyBorder="1" applyAlignment="1" applyProtection="1">
      <alignment horizontal="center" vertical="center" wrapText="1"/>
    </xf>
    <xf numFmtId="0" fontId="24" fillId="0" borderId="0" xfId="1" applyFont="1" applyBorder="1" applyAlignment="1" applyProtection="1">
      <alignment horizontal="center" vertical="center" wrapText="1"/>
    </xf>
    <xf numFmtId="0" fontId="24" fillId="0" borderId="17" xfId="1" applyFont="1" applyBorder="1" applyAlignment="1" applyProtection="1">
      <alignment horizontal="center" vertical="center" wrapText="1"/>
    </xf>
    <xf numFmtId="0" fontId="13" fillId="2" borderId="25" xfId="0" applyFont="1" applyFill="1" applyBorder="1" applyAlignment="1" applyProtection="1">
      <alignment horizontal="center" vertical="center" wrapText="1"/>
    </xf>
    <xf numFmtId="0" fontId="13" fillId="2" borderId="26" xfId="0" applyFont="1" applyFill="1" applyBorder="1" applyAlignment="1" applyProtection="1">
      <alignment horizontal="center" vertical="center" wrapText="1"/>
    </xf>
    <xf numFmtId="0" fontId="13" fillId="2" borderId="27"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0" fontId="1" fillId="0" borderId="24" xfId="0" applyFont="1" applyFill="1" applyBorder="1" applyAlignment="1" applyProtection="1">
      <alignment horizontal="left" vertical="center" wrapText="1"/>
      <protection locked="0"/>
    </xf>
    <xf numFmtId="0" fontId="13" fillId="2" borderId="1" xfId="0"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24" xfId="0" applyFont="1" applyFill="1" applyBorder="1" applyAlignment="1" applyProtection="1">
      <alignment horizontal="left" vertical="center" wrapText="1"/>
    </xf>
    <xf numFmtId="0" fontId="1" fillId="0" borderId="1"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protection locked="0"/>
    </xf>
    <xf numFmtId="0" fontId="1" fillId="0" borderId="29" xfId="0" applyFont="1" applyFill="1" applyBorder="1" applyAlignment="1" applyProtection="1">
      <alignment horizontal="left" vertical="center" wrapText="1"/>
      <protection locked="0"/>
    </xf>
    <xf numFmtId="0" fontId="1" fillId="0" borderId="30" xfId="0" applyFont="1" applyFill="1" applyBorder="1" applyAlignment="1" applyProtection="1">
      <alignment horizontal="left" vertical="center" wrapText="1"/>
      <protection locked="0"/>
    </xf>
    <xf numFmtId="0" fontId="32" fillId="0" borderId="20" xfId="1" applyFont="1" applyBorder="1" applyAlignment="1" applyProtection="1">
      <alignment horizontal="left" vertical="center" wrapText="1"/>
    </xf>
    <xf numFmtId="0" fontId="32" fillId="0" borderId="1" xfId="1" applyFont="1" applyBorder="1" applyAlignment="1" applyProtection="1">
      <alignment horizontal="left" vertical="center" wrapText="1"/>
    </xf>
    <xf numFmtId="0" fontId="32" fillId="0" borderId="1" xfId="1" applyFont="1" applyBorder="1" applyAlignment="1" applyProtection="1">
      <alignment horizontal="center" vertical="center" wrapText="1"/>
    </xf>
    <xf numFmtId="0" fontId="32" fillId="0" borderId="24" xfId="1" applyFont="1" applyBorder="1" applyAlignment="1" applyProtection="1">
      <alignment horizontal="center" vertical="center" wrapText="1"/>
    </xf>
    <xf numFmtId="0" fontId="35" fillId="2" borderId="31" xfId="1" applyFont="1" applyFill="1" applyBorder="1" applyAlignment="1" applyProtection="1">
      <alignment horizontal="center" vertical="center" wrapText="1"/>
    </xf>
    <xf numFmtId="0" fontId="35" fillId="2" borderId="32" xfId="1" applyFont="1" applyFill="1" applyBorder="1" applyAlignment="1" applyProtection="1">
      <alignment horizontal="center" vertical="center" wrapText="1"/>
    </xf>
    <xf numFmtId="0" fontId="35" fillId="2" borderId="33" xfId="1" applyFont="1" applyFill="1" applyBorder="1" applyAlignment="1" applyProtection="1">
      <alignment horizontal="center" vertical="center" wrapText="1"/>
    </xf>
    <xf numFmtId="0" fontId="34" fillId="0" borderId="1" xfId="3" applyFont="1" applyBorder="1" applyAlignment="1" applyProtection="1">
      <alignment horizontal="center" vertical="center" wrapText="1"/>
    </xf>
    <xf numFmtId="0" fontId="34" fillId="0" borderId="24" xfId="3" applyFont="1" applyBorder="1" applyAlignment="1" applyProtection="1">
      <alignment horizontal="center" vertical="center" wrapText="1"/>
    </xf>
    <xf numFmtId="0" fontId="35" fillId="2" borderId="18" xfId="1" applyFont="1" applyFill="1" applyBorder="1" applyAlignment="1" applyProtection="1">
      <alignment horizontal="center" vertical="center"/>
    </xf>
    <xf numFmtId="0" fontId="35" fillId="2" borderId="2" xfId="1" applyFont="1" applyFill="1" applyBorder="1" applyAlignment="1" applyProtection="1">
      <alignment horizontal="center" vertical="center"/>
    </xf>
    <xf numFmtId="0" fontId="35" fillId="2" borderId="19" xfId="1" applyFont="1" applyFill="1" applyBorder="1" applyAlignment="1" applyProtection="1">
      <alignment horizontal="center" vertical="center"/>
    </xf>
    <xf numFmtId="0" fontId="19" fillId="0" borderId="34" xfId="1" applyFont="1" applyFill="1" applyBorder="1" applyAlignment="1" applyProtection="1">
      <alignment horizontal="left" vertical="top" wrapText="1"/>
      <protection locked="0"/>
    </xf>
    <xf numFmtId="0" fontId="19" fillId="0" borderId="6" xfId="1" applyFont="1" applyFill="1" applyBorder="1" applyAlignment="1" applyProtection="1">
      <alignment horizontal="left" vertical="top" wrapText="1"/>
      <protection locked="0"/>
    </xf>
    <xf numFmtId="0" fontId="19" fillId="0" borderId="35" xfId="1" applyFont="1" applyFill="1" applyBorder="1" applyAlignment="1" applyProtection="1">
      <alignment horizontal="left" vertical="top" wrapText="1"/>
      <protection locked="0"/>
    </xf>
    <xf numFmtId="0" fontId="19" fillId="0" borderId="16" xfId="1" applyFont="1" applyFill="1" applyBorder="1" applyAlignment="1" applyProtection="1">
      <alignment horizontal="left" vertical="top" wrapText="1"/>
      <protection locked="0"/>
    </xf>
    <xf numFmtId="0" fontId="19" fillId="0" borderId="0" xfId="1" applyFont="1" applyFill="1" applyBorder="1" applyAlignment="1" applyProtection="1">
      <alignment horizontal="left" vertical="top" wrapText="1"/>
      <protection locked="0"/>
    </xf>
    <xf numFmtId="0" fontId="19" fillId="0" borderId="17" xfId="1" applyFont="1" applyFill="1" applyBorder="1" applyAlignment="1" applyProtection="1">
      <alignment horizontal="left" vertical="top" wrapText="1"/>
      <protection locked="0"/>
    </xf>
    <xf numFmtId="0" fontId="19" fillId="0" borderId="21" xfId="1" applyFont="1" applyFill="1" applyBorder="1" applyAlignment="1" applyProtection="1">
      <alignment horizontal="left" vertical="top" wrapText="1"/>
      <protection locked="0"/>
    </xf>
    <xf numFmtId="0" fontId="19" fillId="0" borderId="22" xfId="1" applyFont="1" applyFill="1" applyBorder="1" applyAlignment="1" applyProtection="1">
      <alignment horizontal="left" vertical="top" wrapText="1"/>
      <protection locked="0"/>
    </xf>
    <xf numFmtId="0" fontId="19" fillId="0" borderId="23" xfId="1" applyFont="1" applyFill="1" applyBorder="1" applyAlignment="1" applyProtection="1">
      <alignment horizontal="left" vertical="top" wrapText="1"/>
      <protection locked="0"/>
    </xf>
    <xf numFmtId="49" fontId="32" fillId="0" borderId="1" xfId="1" applyNumberFormat="1" applyFont="1" applyBorder="1" applyAlignment="1" applyProtection="1">
      <alignment horizontal="center" vertical="center" wrapText="1"/>
    </xf>
    <xf numFmtId="49" fontId="32" fillId="0" borderId="24" xfId="1" applyNumberFormat="1" applyFont="1" applyBorder="1" applyAlignment="1" applyProtection="1">
      <alignment horizontal="center" vertical="center" wrapText="1"/>
    </xf>
    <xf numFmtId="0" fontId="33" fillId="0" borderId="1" xfId="3" applyFont="1" applyBorder="1" applyAlignment="1" applyProtection="1">
      <alignment horizontal="center" vertical="center" wrapText="1"/>
    </xf>
    <xf numFmtId="0" fontId="33" fillId="0" borderId="24" xfId="3" applyFont="1" applyBorder="1" applyAlignment="1" applyProtection="1">
      <alignment horizontal="center" vertical="center" wrapText="1"/>
    </xf>
    <xf numFmtId="0" fontId="35" fillId="4" borderId="40" xfId="0" applyFont="1" applyFill="1" applyBorder="1" applyAlignment="1" applyProtection="1">
      <alignment horizontal="center" vertical="center" wrapText="1"/>
    </xf>
    <xf numFmtId="0" fontId="35" fillId="4" borderId="41" xfId="0" applyFont="1" applyFill="1" applyBorder="1" applyAlignment="1" applyProtection="1">
      <alignment horizontal="center" vertical="center" wrapText="1"/>
    </xf>
    <xf numFmtId="0" fontId="35" fillId="4" borderId="36" xfId="0" applyFont="1" applyFill="1" applyBorder="1" applyAlignment="1" applyProtection="1">
      <alignment horizontal="center" vertical="center" wrapText="1"/>
    </xf>
    <xf numFmtId="0" fontId="27" fillId="0" borderId="3"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4" xfId="0" applyFont="1" applyFill="1" applyBorder="1" applyAlignment="1" applyProtection="1">
      <alignment horizontal="center" vertical="center"/>
    </xf>
    <xf numFmtId="0" fontId="29" fillId="4" borderId="3" xfId="0" applyFont="1" applyFill="1" applyBorder="1" applyAlignment="1" applyProtection="1">
      <alignment horizontal="center" vertical="center"/>
    </xf>
    <xf numFmtId="0" fontId="29" fillId="4" borderId="2" xfId="0" applyFont="1" applyFill="1" applyBorder="1" applyAlignment="1" applyProtection="1">
      <alignment horizontal="center" vertical="center"/>
    </xf>
    <xf numFmtId="0" fontId="29" fillId="4" borderId="4" xfId="0" applyFont="1" applyFill="1" applyBorder="1" applyAlignment="1" applyProtection="1">
      <alignment horizontal="center" vertical="center"/>
    </xf>
    <xf numFmtId="0" fontId="27" fillId="0" borderId="1" xfId="0" applyFont="1" applyFill="1" applyBorder="1" applyAlignment="1" applyProtection="1">
      <alignment horizontal="center" vertical="center"/>
      <protection locked="0"/>
    </xf>
    <xf numFmtId="0" fontId="27" fillId="0" borderId="24" xfId="0" applyFont="1" applyFill="1" applyBorder="1" applyAlignment="1" applyProtection="1">
      <alignment horizontal="center" vertical="center"/>
      <protection locked="0"/>
    </xf>
    <xf numFmtId="0" fontId="35" fillId="2" borderId="31" xfId="0" applyFont="1" applyFill="1" applyBorder="1" applyAlignment="1" applyProtection="1">
      <alignment horizontal="center" vertical="center"/>
    </xf>
    <xf numFmtId="0" fontId="35" fillId="2" borderId="32" xfId="0" applyFont="1" applyFill="1" applyBorder="1" applyAlignment="1" applyProtection="1">
      <alignment horizontal="center" vertical="center"/>
    </xf>
    <xf numFmtId="0" fontId="35" fillId="2" borderId="33" xfId="0" applyFont="1" applyFill="1" applyBorder="1" applyAlignment="1" applyProtection="1">
      <alignment horizontal="center" vertical="center"/>
    </xf>
    <xf numFmtId="0" fontId="27" fillId="0" borderId="1" xfId="0" applyFont="1" applyFill="1" applyBorder="1" applyAlignment="1" applyProtection="1">
      <alignment horizontal="center" vertical="center"/>
    </xf>
    <xf numFmtId="0" fontId="27" fillId="0" borderId="24" xfId="0" applyFont="1" applyFill="1" applyBorder="1" applyAlignment="1" applyProtection="1">
      <alignment horizontal="center" vertical="center"/>
    </xf>
    <xf numFmtId="0" fontId="19" fillId="5" borderId="1" xfId="1" applyFont="1" applyFill="1" applyBorder="1" applyAlignment="1" applyProtection="1">
      <alignment horizontal="center" vertical="center" wrapText="1"/>
      <protection locked="0"/>
    </xf>
    <xf numFmtId="0" fontId="19" fillId="5" borderId="24" xfId="1" applyFont="1" applyFill="1" applyBorder="1" applyAlignment="1" applyProtection="1">
      <alignment horizontal="center" vertical="center" wrapText="1"/>
      <protection locked="0"/>
    </xf>
    <xf numFmtId="178" fontId="27" fillId="0" borderId="1" xfId="0" applyNumberFormat="1" applyFont="1" applyFill="1" applyBorder="1" applyAlignment="1" applyProtection="1">
      <alignment horizontal="center" vertical="center"/>
      <protection locked="0"/>
    </xf>
    <xf numFmtId="178" fontId="27" fillId="0" borderId="24"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protection locked="0"/>
    </xf>
    <xf numFmtId="0" fontId="27" fillId="0" borderId="2" xfId="0" applyFont="1" applyFill="1" applyBorder="1" applyAlignment="1" applyProtection="1">
      <alignment horizontal="center" vertical="center"/>
      <protection locked="0"/>
    </xf>
    <xf numFmtId="0" fontId="27" fillId="0" borderId="19" xfId="0" applyFont="1" applyFill="1" applyBorder="1" applyAlignment="1" applyProtection="1">
      <alignment horizontal="center" vertical="center"/>
      <protection locked="0"/>
    </xf>
    <xf numFmtId="0" fontId="10" fillId="0" borderId="3" xfId="1" applyFont="1" applyFill="1" applyBorder="1" applyAlignment="1" applyProtection="1">
      <alignment horizontal="center" vertical="center" wrapText="1"/>
      <protection locked="0"/>
    </xf>
    <xf numFmtId="0" fontId="10" fillId="0" borderId="2" xfId="1" applyFont="1" applyFill="1" applyBorder="1" applyAlignment="1" applyProtection="1">
      <alignment horizontal="center" vertical="center" wrapText="1"/>
      <protection locked="0"/>
    </xf>
    <xf numFmtId="0" fontId="10" fillId="0" borderId="19" xfId="1" applyFont="1" applyFill="1" applyBorder="1" applyAlignment="1" applyProtection="1">
      <alignment horizontal="center" vertical="center" wrapText="1"/>
      <protection locked="0"/>
    </xf>
    <xf numFmtId="0" fontId="10" fillId="0" borderId="37" xfId="1" applyFont="1" applyFill="1" applyBorder="1" applyAlignment="1" applyProtection="1">
      <alignment horizontal="left" vertical="center" wrapText="1"/>
    </xf>
    <xf numFmtId="0" fontId="10" fillId="0" borderId="38" xfId="1" applyFont="1" applyFill="1" applyBorder="1" applyAlignment="1" applyProtection="1">
      <alignment horizontal="left" vertical="center" wrapText="1"/>
    </xf>
    <xf numFmtId="0" fontId="10" fillId="0" borderId="39" xfId="1" applyFont="1" applyFill="1" applyBorder="1" applyAlignment="1" applyProtection="1">
      <alignment horizontal="left" vertical="center" wrapText="1"/>
    </xf>
    <xf numFmtId="0" fontId="10" fillId="0" borderId="20" xfId="0" applyFont="1" applyFill="1" applyBorder="1" applyAlignment="1" applyProtection="1">
      <alignment vertical="center" wrapText="1"/>
    </xf>
    <xf numFmtId="0" fontId="10" fillId="5" borderId="3"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10" fillId="5" borderId="19" xfId="0" applyFont="1" applyFill="1" applyBorder="1" applyAlignment="1" applyProtection="1">
      <alignment horizontal="center" vertical="center" wrapText="1"/>
      <protection locked="0"/>
    </xf>
    <xf numFmtId="0" fontId="27" fillId="6" borderId="42" xfId="0" applyFont="1" applyFill="1" applyBorder="1" applyAlignment="1" applyProtection="1">
      <alignment horizontal="center" vertical="center"/>
    </xf>
    <xf numFmtId="0" fontId="27" fillId="6" borderId="43" xfId="0" applyFont="1" applyFill="1" applyBorder="1" applyAlignment="1" applyProtection="1">
      <alignment horizontal="center" vertical="center"/>
    </xf>
    <xf numFmtId="0" fontId="27" fillId="6" borderId="44" xfId="0" applyFont="1" applyFill="1" applyBorder="1" applyAlignment="1" applyProtection="1">
      <alignment horizontal="center" vertical="center"/>
    </xf>
    <xf numFmtId="0" fontId="35" fillId="2" borderId="31" xfId="0" applyFont="1" applyFill="1" applyBorder="1" applyAlignment="1" applyProtection="1">
      <alignment horizontal="center" vertical="center" wrapText="1"/>
    </xf>
    <xf numFmtId="0" fontId="35" fillId="2" borderId="33" xfId="0" applyFont="1" applyFill="1" applyBorder="1" applyAlignment="1" applyProtection="1">
      <alignment horizontal="center" vertical="center" wrapText="1"/>
    </xf>
    <xf numFmtId="0" fontId="35" fillId="2" borderId="25" xfId="0" applyFont="1" applyFill="1" applyBorder="1" applyAlignment="1" applyProtection="1">
      <alignment horizontal="center" vertical="center" wrapText="1"/>
    </xf>
    <xf numFmtId="0" fontId="35" fillId="2" borderId="27"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xf>
    <xf numFmtId="0" fontId="10" fillId="6" borderId="30" xfId="0" applyFont="1" applyFill="1" applyBorder="1" applyAlignment="1" applyProtection="1">
      <alignment horizontal="center" vertical="center" wrapText="1"/>
    </xf>
    <xf numFmtId="0" fontId="10" fillId="6" borderId="42" xfId="0" applyFont="1" applyFill="1" applyBorder="1" applyAlignment="1" applyProtection="1">
      <alignment horizontal="center" vertical="center" wrapText="1"/>
    </xf>
    <xf numFmtId="0" fontId="10" fillId="6" borderId="46" xfId="0" applyFont="1" applyFill="1" applyBorder="1" applyAlignment="1" applyProtection="1">
      <alignment horizontal="center" vertical="center" wrapText="1"/>
    </xf>
    <xf numFmtId="0" fontId="32" fillId="0" borderId="37" xfId="0" applyFont="1" applyFill="1" applyBorder="1" applyAlignment="1" applyProtection="1">
      <alignment horizontal="center" vertical="center" wrapText="1"/>
      <protection hidden="1"/>
    </xf>
    <xf numFmtId="0" fontId="32" fillId="0" borderId="45" xfId="0" applyFont="1" applyFill="1" applyBorder="1" applyAlignment="1" applyProtection="1">
      <alignment horizontal="center" vertical="center" wrapText="1"/>
      <protection hidden="1"/>
    </xf>
    <xf numFmtId="0" fontId="35" fillId="2" borderId="26"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protection hidden="1"/>
    </xf>
    <xf numFmtId="176" fontId="10" fillId="0" borderId="3" xfId="0" applyNumberFormat="1" applyFont="1" applyFill="1" applyBorder="1" applyAlignment="1" applyProtection="1">
      <alignment horizontal="center" vertical="center" wrapText="1"/>
      <protection hidden="1"/>
    </xf>
    <xf numFmtId="176" fontId="10" fillId="0" borderId="4" xfId="0" applyNumberFormat="1" applyFont="1" applyFill="1" applyBorder="1" applyAlignment="1" applyProtection="1">
      <alignment horizontal="center" vertical="center" wrapText="1"/>
      <protection hidden="1"/>
    </xf>
    <xf numFmtId="176" fontId="10" fillId="0" borderId="37" xfId="0" applyNumberFormat="1" applyFont="1" applyFill="1" applyBorder="1" applyAlignment="1" applyProtection="1">
      <alignment horizontal="center" vertical="center" wrapText="1"/>
      <protection hidden="1"/>
    </xf>
    <xf numFmtId="176" fontId="10" fillId="0" borderId="45" xfId="0" applyNumberFormat="1" applyFont="1" applyFill="1" applyBorder="1" applyAlignment="1" applyProtection="1">
      <alignment horizontal="center" vertical="center" wrapText="1"/>
      <protection hidden="1"/>
    </xf>
    <xf numFmtId="0" fontId="10" fillId="6" borderId="34" xfId="0" applyFont="1" applyFill="1" applyBorder="1" applyAlignment="1" applyProtection="1">
      <alignment horizontal="center" vertical="center" wrapText="1"/>
    </xf>
    <xf numFmtId="0" fontId="10" fillId="6" borderId="7" xfId="0" applyFont="1" applyFill="1" applyBorder="1" applyAlignment="1" applyProtection="1">
      <alignment horizontal="center" vertical="center" wrapText="1"/>
    </xf>
    <xf numFmtId="0" fontId="10" fillId="6" borderId="47" xfId="0" applyFont="1" applyFill="1" applyBorder="1" applyAlignment="1" applyProtection="1">
      <alignment horizontal="center" vertical="center" wrapText="1"/>
    </xf>
    <xf numFmtId="0" fontId="10" fillId="6" borderId="8" xfId="0" applyFont="1" applyFill="1" applyBorder="1" applyAlignment="1" applyProtection="1">
      <alignment horizontal="center" vertical="center" wrapText="1"/>
    </xf>
    <xf numFmtId="0" fontId="10" fillId="6" borderId="3" xfId="0" applyFont="1" applyFill="1" applyBorder="1" applyAlignment="1" applyProtection="1">
      <alignment horizontal="center" vertical="center" wrapText="1"/>
    </xf>
    <xf numFmtId="0" fontId="10" fillId="6" borderId="4" xfId="0" applyFont="1" applyFill="1" applyBorder="1" applyAlignment="1" applyProtection="1">
      <alignment horizontal="center" vertical="center" wrapText="1"/>
    </xf>
    <xf numFmtId="0" fontId="10" fillId="0" borderId="42" xfId="0" applyFont="1" applyBorder="1" applyAlignment="1" applyProtection="1">
      <alignment horizontal="center" vertical="center" wrapText="1"/>
    </xf>
    <xf numFmtId="0" fontId="10" fillId="0" borderId="43" xfId="0" applyFont="1" applyBorder="1" applyAlignment="1" applyProtection="1">
      <alignment horizontal="center" vertical="center" wrapText="1"/>
    </xf>
    <xf numFmtId="0" fontId="10" fillId="0" borderId="44" xfId="0" applyFont="1" applyBorder="1" applyAlignment="1" applyProtection="1">
      <alignment horizontal="center" vertical="center" wrapText="1"/>
    </xf>
    <xf numFmtId="0" fontId="10" fillId="0" borderId="42" xfId="0" applyFont="1" applyFill="1" applyBorder="1" applyAlignment="1" applyProtection="1">
      <alignment horizontal="center" vertical="center" textRotation="90" wrapText="1"/>
    </xf>
    <xf numFmtId="0" fontId="10" fillId="0" borderId="43" xfId="0" applyFont="1" applyFill="1" applyBorder="1" applyAlignment="1" applyProtection="1">
      <alignment horizontal="center" vertical="center" textRotation="90" wrapText="1"/>
    </xf>
    <xf numFmtId="0" fontId="10" fillId="0" borderId="46" xfId="0" applyFont="1" applyFill="1" applyBorder="1" applyAlignment="1" applyProtection="1">
      <alignment horizontal="center" vertical="center" textRotation="90" wrapText="1"/>
    </xf>
    <xf numFmtId="176" fontId="10" fillId="0" borderId="3" xfId="0" applyNumberFormat="1" applyFont="1" applyFill="1" applyBorder="1" applyAlignment="1" applyProtection="1">
      <alignment horizontal="center" vertical="center" wrapText="1"/>
      <protection locked="0"/>
    </xf>
    <xf numFmtId="2" fontId="19" fillId="0" borderId="1" xfId="0" applyNumberFormat="1" applyFont="1" applyFill="1" applyBorder="1" applyAlignment="1" applyProtection="1">
      <alignment horizontal="center" vertical="center"/>
      <protection locked="0"/>
    </xf>
    <xf numFmtId="0" fontId="35" fillId="2" borderId="16" xfId="0" applyFont="1" applyFill="1" applyBorder="1" applyAlignment="1" applyProtection="1">
      <alignment horizontal="center" vertical="center" wrapText="1"/>
    </xf>
    <xf numFmtId="0" fontId="35" fillId="2" borderId="0" xfId="0" applyFont="1" applyFill="1" applyBorder="1" applyAlignment="1" applyProtection="1">
      <alignment horizontal="center" vertical="center" wrapText="1"/>
    </xf>
    <xf numFmtId="0" fontId="10" fillId="0" borderId="24" xfId="0" applyFont="1" applyFill="1" applyBorder="1" applyAlignment="1" applyProtection="1">
      <alignment horizontal="center" vertical="center" wrapText="1"/>
    </xf>
    <xf numFmtId="0" fontId="10" fillId="0" borderId="30" xfId="0" applyFont="1" applyFill="1" applyBorder="1" applyAlignment="1" applyProtection="1">
      <alignment horizontal="center" vertical="center" wrapText="1"/>
    </xf>
    <xf numFmtId="0" fontId="35" fillId="2" borderId="48" xfId="0" applyFont="1" applyFill="1" applyBorder="1" applyAlignment="1" applyProtection="1">
      <alignment horizontal="center" vertical="center"/>
    </xf>
    <xf numFmtId="0" fontId="10" fillId="0" borderId="1" xfId="0" applyFont="1" applyBorder="1" applyAlignment="1" applyProtection="1">
      <alignment horizontal="center" vertical="center" wrapText="1"/>
    </xf>
    <xf numFmtId="0" fontId="10" fillId="0" borderId="24" xfId="0" applyFont="1" applyBorder="1" applyAlignment="1" applyProtection="1">
      <alignment horizontal="center" vertical="center" wrapText="1"/>
    </xf>
    <xf numFmtId="0" fontId="10" fillId="0" borderId="24" xfId="0" applyFont="1" applyFill="1" applyBorder="1" applyAlignment="1" applyProtection="1">
      <alignment horizontal="center" vertical="center" wrapText="1"/>
      <protection locked="0"/>
    </xf>
    <xf numFmtId="0" fontId="10" fillId="6" borderId="24" xfId="0" applyFont="1" applyFill="1" applyBorder="1" applyAlignment="1" applyProtection="1">
      <alignment horizontal="center" vertical="center" wrapText="1"/>
      <protection locked="0"/>
    </xf>
    <xf numFmtId="0" fontId="10" fillId="6" borderId="42"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7" xfId="0" applyFont="1" applyFill="1" applyBorder="1" applyAlignment="1" applyProtection="1">
      <alignment horizontal="center" vertical="center" wrapText="1"/>
      <protection locked="0"/>
    </xf>
    <xf numFmtId="0" fontId="10" fillId="0" borderId="38" xfId="0" applyFont="1" applyFill="1" applyBorder="1" applyAlignment="1" applyProtection="1">
      <alignment horizontal="center" vertical="center" wrapText="1"/>
      <protection locked="0"/>
    </xf>
    <xf numFmtId="0" fontId="10" fillId="0" borderId="45" xfId="0" applyFont="1" applyFill="1" applyBorder="1" applyAlignment="1" applyProtection="1">
      <alignment horizontal="center" vertical="center" wrapText="1"/>
      <protection locked="0"/>
    </xf>
    <xf numFmtId="0" fontId="35" fillId="4" borderId="25" xfId="0" applyFont="1" applyFill="1" applyBorder="1" applyAlignment="1" applyProtection="1">
      <alignment horizontal="center" vertical="center" wrapText="1"/>
    </xf>
    <xf numFmtId="0" fontId="35" fillId="4" borderId="26" xfId="0" applyFont="1" applyFill="1" applyBorder="1" applyAlignment="1" applyProtection="1">
      <alignment horizontal="center" vertical="center" wrapText="1"/>
    </xf>
    <xf numFmtId="0" fontId="19" fillId="0" borderId="18"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19" fillId="0" borderId="11" xfId="0" applyFont="1" applyFill="1" applyBorder="1" applyAlignment="1" applyProtection="1">
      <alignment horizontal="center" vertical="center" wrapText="1"/>
    </xf>
    <xf numFmtId="0" fontId="19" fillId="0" borderId="12" xfId="0" applyFont="1" applyFill="1" applyBorder="1" applyAlignment="1" applyProtection="1">
      <alignment horizontal="center" vertical="center" wrapText="1"/>
    </xf>
    <xf numFmtId="0" fontId="19" fillId="0" borderId="42" xfId="0" applyFont="1" applyFill="1" applyBorder="1" applyAlignment="1" applyProtection="1">
      <alignment horizontal="center" vertical="center" wrapText="1"/>
    </xf>
    <xf numFmtId="0" fontId="19" fillId="0" borderId="44" xfId="0" applyFont="1" applyFill="1" applyBorder="1" applyAlignment="1" applyProtection="1">
      <alignment horizontal="center" vertical="center" wrapText="1"/>
    </xf>
    <xf numFmtId="0" fontId="19" fillId="0" borderId="1" xfId="0" applyFont="1" applyFill="1" applyBorder="1" applyAlignment="1" applyProtection="1">
      <alignment vertical="center" wrapText="1"/>
    </xf>
    <xf numFmtId="0" fontId="19" fillId="0" borderId="24" xfId="0" applyFont="1" applyFill="1" applyBorder="1" applyAlignment="1" applyProtection="1">
      <alignment vertical="center" wrapText="1"/>
    </xf>
    <xf numFmtId="0" fontId="19" fillId="0" borderId="1" xfId="0" applyFont="1" applyFill="1" applyBorder="1" applyAlignment="1" applyProtection="1">
      <alignment horizontal="center" vertical="center" wrapText="1"/>
    </xf>
    <xf numFmtId="0" fontId="19" fillId="0" borderId="24" xfId="0" applyFont="1" applyFill="1" applyBorder="1" applyAlignment="1" applyProtection="1">
      <alignment horizontal="center" vertical="center" wrapText="1"/>
    </xf>
    <xf numFmtId="0" fontId="19" fillId="0" borderId="3" xfId="0" applyFont="1" applyFill="1" applyBorder="1" applyAlignment="1" applyProtection="1">
      <alignment horizontal="left" vertical="center" wrapText="1"/>
    </xf>
    <xf numFmtId="0" fontId="19" fillId="0" borderId="2" xfId="0" applyFont="1" applyFill="1" applyBorder="1" applyAlignment="1" applyProtection="1">
      <alignment horizontal="left" vertical="center" wrapText="1"/>
    </xf>
    <xf numFmtId="0" fontId="19" fillId="0" borderId="19" xfId="0" applyFont="1" applyFill="1" applyBorder="1" applyAlignment="1" applyProtection="1">
      <alignment horizontal="left" vertical="center" wrapText="1"/>
    </xf>
    <xf numFmtId="0" fontId="18" fillId="6" borderId="9" xfId="0" applyFont="1" applyFill="1" applyBorder="1" applyAlignment="1" applyProtection="1">
      <alignment horizontal="center" vertical="center" wrapText="1"/>
    </xf>
    <xf numFmtId="0" fontId="18" fillId="6" borderId="35" xfId="0" applyFont="1" applyFill="1" applyBorder="1" applyAlignment="1" applyProtection="1">
      <alignment horizontal="center" vertical="center" wrapText="1"/>
    </xf>
    <xf numFmtId="0" fontId="18" fillId="6" borderId="10" xfId="0" applyFont="1" applyFill="1" applyBorder="1" applyAlignment="1" applyProtection="1">
      <alignment horizontal="center" vertical="center" wrapText="1"/>
    </xf>
    <xf numFmtId="0" fontId="18" fillId="6" borderId="17" xfId="0" applyFont="1" applyFill="1" applyBorder="1" applyAlignment="1" applyProtection="1">
      <alignment horizontal="center" vertical="center" wrapText="1"/>
    </xf>
    <xf numFmtId="0" fontId="27" fillId="0" borderId="1" xfId="0" applyFont="1" applyBorder="1" applyAlignment="1" applyProtection="1">
      <alignment horizontal="center" vertical="top" wrapText="1"/>
    </xf>
    <xf numFmtId="0" fontId="31" fillId="0" borderId="1" xfId="0" applyFont="1" applyFill="1" applyBorder="1" applyAlignment="1" applyProtection="1">
      <alignment horizontal="center" vertical="center" wrapText="1"/>
    </xf>
    <xf numFmtId="0" fontId="29" fillId="4" borderId="3" xfId="0" applyFont="1" applyFill="1" applyBorder="1" applyAlignment="1" applyProtection="1">
      <alignment horizontal="center" vertical="center" wrapText="1"/>
    </xf>
    <xf numFmtId="0" fontId="29" fillId="4" borderId="2" xfId="0" applyFont="1" applyFill="1" applyBorder="1" applyAlignment="1" applyProtection="1">
      <alignment horizontal="center" vertical="center" wrapText="1"/>
    </xf>
    <xf numFmtId="0" fontId="29" fillId="4" borderId="19" xfId="0" applyFont="1" applyFill="1" applyBorder="1" applyAlignment="1" applyProtection="1">
      <alignment horizontal="center" vertical="center" wrapText="1"/>
    </xf>
    <xf numFmtId="0" fontId="29" fillId="4" borderId="3" xfId="0" applyFont="1" applyFill="1" applyBorder="1" applyAlignment="1" applyProtection="1">
      <alignment horizontal="left" vertical="center" wrapText="1"/>
    </xf>
    <xf numFmtId="0" fontId="29" fillId="4" borderId="2" xfId="0" applyFont="1" applyFill="1" applyBorder="1" applyAlignment="1" applyProtection="1">
      <alignment horizontal="left" vertical="center" wrapText="1"/>
    </xf>
    <xf numFmtId="0" fontId="29" fillId="4" borderId="19" xfId="0" applyFont="1" applyFill="1" applyBorder="1" applyAlignment="1" applyProtection="1">
      <alignment horizontal="left" vertical="center" wrapText="1"/>
    </xf>
    <xf numFmtId="0" fontId="27" fillId="0" borderId="40" xfId="0" applyFont="1" applyBorder="1" applyAlignment="1" applyProtection="1">
      <alignment horizontal="left" vertical="center" wrapText="1"/>
    </xf>
    <xf numFmtId="0" fontId="27" fillId="0" borderId="41" xfId="0" applyFont="1" applyBorder="1" applyAlignment="1" applyProtection="1">
      <alignment horizontal="left" vertical="center" wrapText="1"/>
    </xf>
    <xf numFmtId="0" fontId="27" fillId="0" borderId="50" xfId="0" applyFont="1" applyBorder="1" applyAlignment="1" applyProtection="1">
      <alignment horizontal="left" vertical="center" wrapText="1"/>
    </xf>
    <xf numFmtId="0" fontId="29" fillId="4" borderId="1" xfId="0" applyFont="1" applyFill="1" applyBorder="1" applyAlignment="1" applyProtection="1">
      <alignment horizontal="center" vertical="center" wrapText="1"/>
    </xf>
    <xf numFmtId="0" fontId="27" fillId="0" borderId="1" xfId="0" applyFont="1" applyBorder="1" applyAlignment="1" applyProtection="1">
      <alignment horizontal="center" vertical="center" wrapText="1"/>
    </xf>
    <xf numFmtId="0" fontId="27" fillId="0" borderId="24" xfId="0" applyFont="1" applyBorder="1" applyAlignment="1" applyProtection="1">
      <alignment horizontal="center" vertical="center" wrapText="1"/>
    </xf>
    <xf numFmtId="0" fontId="27" fillId="0" borderId="37"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7" fillId="0" borderId="39" xfId="0" applyFont="1" applyBorder="1" applyAlignment="1" applyProtection="1">
      <alignment horizontal="left" vertical="center" wrapText="1"/>
      <protection locked="0"/>
    </xf>
    <xf numFmtId="0" fontId="27" fillId="0" borderId="1" xfId="0" applyFont="1" applyBorder="1" applyAlignment="1" applyProtection="1">
      <alignment vertical="center" wrapText="1"/>
      <protection locked="0"/>
    </xf>
    <xf numFmtId="0" fontId="27" fillId="0" borderId="24" xfId="0" applyFont="1" applyBorder="1" applyAlignment="1" applyProtection="1">
      <alignment vertical="center" wrapText="1"/>
      <protection locked="0"/>
    </xf>
    <xf numFmtId="0" fontId="27" fillId="0" borderId="36" xfId="0" applyFont="1" applyBorder="1" applyAlignment="1" applyProtection="1">
      <alignment horizontal="left" vertical="center" wrapText="1"/>
    </xf>
    <xf numFmtId="0" fontId="31" fillId="0" borderId="3" xfId="0" applyFont="1" applyFill="1" applyBorder="1" applyAlignment="1" applyProtection="1">
      <alignment horizontal="center" vertical="center" wrapText="1"/>
    </xf>
    <xf numFmtId="0" fontId="31" fillId="0" borderId="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1" xfId="0" applyFont="1" applyFill="1" applyBorder="1" applyAlignment="1" applyProtection="1">
      <alignment horizontal="center" vertical="center" wrapText="1"/>
      <protection hidden="1"/>
    </xf>
    <xf numFmtId="0" fontId="31" fillId="0" borderId="24" xfId="0" applyFont="1" applyFill="1" applyBorder="1" applyAlignment="1" applyProtection="1">
      <alignment horizontal="center" vertical="center" wrapText="1"/>
      <protection hidden="1"/>
    </xf>
    <xf numFmtId="0" fontId="29" fillId="4" borderId="6" xfId="0" applyFont="1" applyFill="1" applyBorder="1" applyAlignment="1" applyProtection="1">
      <alignment horizontal="center" vertical="center" wrapText="1"/>
    </xf>
    <xf numFmtId="0" fontId="29" fillId="4" borderId="35" xfId="0" applyFont="1" applyFill="1" applyBorder="1" applyAlignment="1" applyProtection="1">
      <alignment horizontal="center" vertical="center" wrapText="1"/>
    </xf>
    <xf numFmtId="0" fontId="27" fillId="0" borderId="1" xfId="0" applyFont="1" applyBorder="1" applyAlignment="1" applyProtection="1">
      <alignment horizontal="left"/>
      <protection locked="0"/>
    </xf>
    <xf numFmtId="0" fontId="27" fillId="0" borderId="24" xfId="0" applyFont="1" applyBorder="1" applyAlignment="1" applyProtection="1">
      <alignment horizontal="left"/>
      <protection locked="0"/>
    </xf>
    <xf numFmtId="0" fontId="29" fillId="4" borderId="1" xfId="0" applyFont="1" applyFill="1" applyBorder="1" applyAlignment="1" applyProtection="1">
      <alignment vertical="center" wrapText="1"/>
    </xf>
    <xf numFmtId="0" fontId="29" fillId="4" borderId="24" xfId="0" applyFont="1" applyFill="1" applyBorder="1" applyAlignment="1" applyProtection="1">
      <alignment vertical="center" wrapText="1"/>
    </xf>
    <xf numFmtId="0" fontId="27" fillId="0" borderId="1"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wrapText="1"/>
      <protection locked="0"/>
    </xf>
    <xf numFmtId="0" fontId="27" fillId="0" borderId="29" xfId="0" applyFont="1" applyBorder="1" applyAlignment="1" applyProtection="1">
      <alignment horizontal="center" vertical="center" wrapText="1"/>
    </xf>
    <xf numFmtId="0" fontId="27" fillId="0" borderId="29" xfId="0" applyFont="1" applyBorder="1" applyAlignment="1" applyProtection="1">
      <alignment horizontal="left" vertical="center" wrapText="1"/>
      <protection locked="0"/>
    </xf>
    <xf numFmtId="0" fontId="27" fillId="0" borderId="30" xfId="0" applyFont="1" applyBorder="1" applyAlignment="1" applyProtection="1">
      <alignment horizontal="left" vertical="center" wrapText="1"/>
      <protection locked="0"/>
    </xf>
    <xf numFmtId="0" fontId="28" fillId="0" borderId="13" xfId="0" applyFont="1" applyFill="1" applyBorder="1" applyAlignment="1" applyProtection="1">
      <alignment horizontal="center" vertical="center" wrapText="1"/>
    </xf>
    <xf numFmtId="0" fontId="28" fillId="0" borderId="14" xfId="0" applyFont="1" applyFill="1" applyBorder="1" applyAlignment="1" applyProtection="1">
      <alignment horizontal="center" vertical="center"/>
    </xf>
    <xf numFmtId="0" fontId="28" fillId="0" borderId="15" xfId="0" applyFont="1" applyFill="1" applyBorder="1" applyAlignment="1" applyProtection="1">
      <alignment horizontal="center" vertical="center"/>
    </xf>
    <xf numFmtId="0" fontId="27" fillId="0" borderId="3" xfId="0" applyFont="1" applyBorder="1" applyAlignment="1" applyProtection="1">
      <alignment horizontal="left"/>
      <protection locked="0"/>
    </xf>
    <xf numFmtId="0" fontId="27" fillId="0" borderId="2" xfId="0" applyFont="1" applyBorder="1" applyAlignment="1" applyProtection="1">
      <alignment horizontal="left"/>
      <protection locked="0"/>
    </xf>
    <xf numFmtId="0" fontId="27" fillId="0" borderId="19" xfId="0" applyFont="1" applyBorder="1" applyAlignment="1" applyProtection="1">
      <alignment horizontal="left"/>
      <protection locked="0"/>
    </xf>
    <xf numFmtId="0" fontId="29" fillId="4" borderId="1" xfId="0" applyFont="1" applyFill="1" applyBorder="1" applyAlignment="1" applyProtection="1">
      <alignment horizontal="center" vertical="center"/>
    </xf>
    <xf numFmtId="0" fontId="29" fillId="4" borderId="24" xfId="0" applyFont="1" applyFill="1" applyBorder="1" applyAlignment="1" applyProtection="1">
      <alignment horizontal="center" vertical="center"/>
    </xf>
    <xf numFmtId="0" fontId="27" fillId="0" borderId="1" xfId="0" applyFont="1" applyBorder="1" applyAlignment="1" applyProtection="1">
      <alignment horizontal="left" vertical="center" wrapText="1"/>
    </xf>
    <xf numFmtId="0" fontId="29" fillId="6" borderId="1" xfId="0" applyFont="1" applyFill="1" applyBorder="1" applyAlignment="1" applyProtection="1">
      <alignment horizontal="center" vertical="center" wrapText="1"/>
    </xf>
    <xf numFmtId="0" fontId="29" fillId="6" borderId="24" xfId="0" applyFont="1" applyFill="1" applyBorder="1" applyAlignment="1" applyProtection="1">
      <alignment horizontal="center" vertical="center" wrapText="1"/>
    </xf>
    <xf numFmtId="0" fontId="27" fillId="0" borderId="20" xfId="0" applyFont="1" applyBorder="1" applyAlignment="1" applyProtection="1">
      <alignment horizontal="left" vertical="center" wrapText="1"/>
    </xf>
    <xf numFmtId="0" fontId="27" fillId="0" borderId="28" xfId="0" applyFont="1" applyBorder="1" applyAlignment="1" applyProtection="1">
      <alignment horizontal="left" vertical="center" wrapText="1"/>
    </xf>
    <xf numFmtId="0" fontId="27" fillId="0" borderId="3" xfId="0" applyFont="1" applyFill="1" applyBorder="1" applyAlignment="1" applyProtection="1">
      <alignment horizontal="left" vertical="center" wrapText="1"/>
      <protection locked="0"/>
    </xf>
    <xf numFmtId="0" fontId="27" fillId="0" borderId="2" xfId="0" applyFont="1" applyFill="1" applyBorder="1" applyAlignment="1" applyProtection="1">
      <alignment horizontal="left" vertical="center" wrapText="1"/>
      <protection locked="0"/>
    </xf>
    <xf numFmtId="0" fontId="27" fillId="0" borderId="19" xfId="0" applyFont="1" applyFill="1" applyBorder="1" applyAlignment="1" applyProtection="1">
      <alignment horizontal="left" vertical="center" wrapText="1"/>
      <protection locked="0"/>
    </xf>
    <xf numFmtId="0" fontId="27" fillId="0" borderId="1" xfId="0" applyFont="1" applyBorder="1" applyAlignment="1" applyProtection="1">
      <alignment horizontal="center"/>
    </xf>
    <xf numFmtId="0" fontId="31" fillId="0" borderId="24" xfId="0" applyFont="1" applyFill="1" applyBorder="1" applyAlignment="1" applyProtection="1">
      <alignment horizontal="center" vertical="center" wrapText="1"/>
    </xf>
    <xf numFmtId="0" fontId="27" fillId="0" borderId="3" xfId="0" applyNumberFormat="1" applyFont="1" applyFill="1" applyBorder="1" applyAlignment="1" applyProtection="1">
      <alignment horizontal="center" vertical="top" wrapText="1"/>
    </xf>
    <xf numFmtId="0" fontId="27" fillId="0" borderId="4" xfId="0" applyNumberFormat="1" applyFont="1" applyFill="1" applyBorder="1" applyAlignment="1" applyProtection="1">
      <alignment horizontal="center" vertical="top" wrapText="1"/>
    </xf>
    <xf numFmtId="0" fontId="27" fillId="0" borderId="19" xfId="0" applyNumberFormat="1" applyFont="1" applyFill="1" applyBorder="1" applyAlignment="1" applyProtection="1">
      <alignment horizontal="center" vertical="top" wrapText="1"/>
    </xf>
    <xf numFmtId="0" fontId="27" fillId="0" borderId="1" xfId="0" applyNumberFormat="1" applyFont="1" applyBorder="1" applyAlignment="1" applyProtection="1">
      <alignment horizontal="center" vertical="top" wrapText="1"/>
    </xf>
    <xf numFmtId="0" fontId="31" fillId="0" borderId="1" xfId="0" applyNumberFormat="1" applyFont="1" applyFill="1" applyBorder="1" applyAlignment="1" applyProtection="1">
      <alignment horizontal="center" vertical="center" wrapText="1"/>
    </xf>
    <xf numFmtId="0" fontId="31" fillId="0" borderId="24" xfId="0" applyNumberFormat="1" applyFont="1" applyFill="1" applyBorder="1" applyAlignment="1" applyProtection="1">
      <alignment horizontal="center" vertical="center" wrapText="1"/>
    </xf>
    <xf numFmtId="0" fontId="27" fillId="0" borderId="3" xfId="0" applyNumberFormat="1" applyFont="1" applyBorder="1" applyAlignment="1" applyProtection="1">
      <alignment horizontal="center" vertical="top" wrapText="1"/>
    </xf>
    <xf numFmtId="0" fontId="27" fillId="0" borderId="4" xfId="0" applyNumberFormat="1" applyFont="1" applyBorder="1" applyAlignment="1" applyProtection="1">
      <alignment horizontal="center" vertical="top" wrapText="1"/>
    </xf>
    <xf numFmtId="0" fontId="31" fillId="0" borderId="3" xfId="0" applyNumberFormat="1" applyFont="1" applyFill="1" applyBorder="1" applyAlignment="1" applyProtection="1">
      <alignment horizontal="center" vertical="center" wrapText="1"/>
    </xf>
    <xf numFmtId="0" fontId="31" fillId="0" borderId="4" xfId="0" applyNumberFormat="1" applyFont="1" applyFill="1" applyBorder="1" applyAlignment="1" applyProtection="1">
      <alignment horizontal="center" vertical="center" wrapText="1"/>
    </xf>
    <xf numFmtId="0" fontId="27" fillId="0" borderId="3" xfId="0" applyFont="1" applyBorder="1" applyAlignment="1" applyProtection="1">
      <alignment horizontal="center"/>
    </xf>
    <xf numFmtId="0" fontId="27" fillId="0" borderId="4" xfId="0" applyFont="1" applyBorder="1" applyAlignment="1" applyProtection="1">
      <alignment horizontal="center"/>
    </xf>
    <xf numFmtId="0" fontId="27" fillId="0" borderId="0" xfId="0" applyFont="1" applyBorder="1" applyAlignment="1" applyProtection="1">
      <alignment horizontal="center"/>
    </xf>
    <xf numFmtId="14" fontId="31" fillId="0" borderId="0" xfId="0" applyNumberFormat="1" applyFont="1" applyFill="1" applyBorder="1" applyAlignment="1" applyProtection="1">
      <alignment horizontal="center" vertical="center" wrapText="1"/>
    </xf>
    <xf numFmtId="14" fontId="31" fillId="0" borderId="17" xfId="0" applyNumberFormat="1" applyFont="1" applyFill="1" applyBorder="1" applyAlignment="1" applyProtection="1">
      <alignment horizontal="center" vertical="center" wrapText="1"/>
    </xf>
    <xf numFmtId="0" fontId="27" fillId="0" borderId="20" xfId="0" applyFont="1" applyBorder="1" applyAlignment="1" applyProtection="1">
      <alignment horizontal="left" vertical="center"/>
    </xf>
    <xf numFmtId="0" fontId="31" fillId="0" borderId="4" xfId="0" applyFont="1" applyFill="1" applyBorder="1" applyAlignment="1" applyProtection="1">
      <alignment horizontal="center" vertical="center" wrapText="1"/>
    </xf>
    <xf numFmtId="0" fontId="31" fillId="6" borderId="9" xfId="0" applyFont="1" applyFill="1" applyBorder="1" applyAlignment="1" applyProtection="1">
      <alignment horizontal="center" vertical="center" wrapText="1"/>
    </xf>
    <xf numFmtId="0" fontId="31" fillId="6" borderId="35" xfId="0" applyFont="1" applyFill="1" applyBorder="1" applyAlignment="1" applyProtection="1">
      <alignment horizontal="center" vertical="center" wrapText="1"/>
    </xf>
    <xf numFmtId="0" fontId="31" fillId="6" borderId="5" xfId="0" applyFont="1" applyFill="1" applyBorder="1" applyAlignment="1" applyProtection="1">
      <alignment horizontal="center" vertical="center" wrapText="1"/>
    </xf>
    <xf numFmtId="0" fontId="31" fillId="6" borderId="49" xfId="0" applyFont="1" applyFill="1" applyBorder="1" applyAlignment="1" applyProtection="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center" vertical="center" wrapText="1"/>
    </xf>
    <xf numFmtId="0" fontId="10" fillId="3" borderId="1" xfId="0" applyFont="1" applyFill="1" applyBorder="1" applyAlignment="1" applyProtection="1">
      <alignment horizontal="center" vertical="center" wrapText="1"/>
      <protection hidden="1"/>
    </xf>
  </cellXfs>
  <cellStyles count="5">
    <cellStyle name="Normal 8" xfId="4"/>
    <cellStyle name="一般" xfId="0" builtinId="0"/>
    <cellStyle name="一般 2" xfId="1"/>
    <cellStyle name="一般 3" xfId="2"/>
    <cellStyle name="超連結 2" xfId="3"/>
  </cellStyles>
  <dxfs count="344">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ont>
        <b/>
        <i val="0"/>
        <color theme="0"/>
      </font>
      <fill>
        <patternFill>
          <bgColor rgb="FF008000"/>
        </patternFill>
      </fill>
    </dxf>
    <dxf>
      <font>
        <b/>
        <i val="0"/>
        <color theme="0"/>
      </font>
      <fill>
        <patternFill>
          <bgColor rgb="FF008000"/>
        </patternFill>
      </fill>
    </dxf>
    <dxf>
      <font>
        <b/>
        <i val="0"/>
        <color theme="0"/>
      </font>
      <fill>
        <patternFill>
          <bgColor rgb="FF008000"/>
        </patternFill>
      </fill>
    </dxf>
    <dxf>
      <font>
        <color theme="1"/>
      </font>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rgb="FFFFFF00"/>
        </patternFill>
      </fill>
    </dxf>
    <dxf>
      <fill>
        <patternFill>
          <bgColor theme="5" tint="0.39994506668294322"/>
        </patternFill>
      </fill>
    </dxf>
    <dxf>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
      <font>
        <b/>
        <i val="0"/>
        <color theme="0"/>
      </font>
      <fill>
        <patternFill>
          <bgColor rgb="FF008000"/>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FF00"/>
        </patternFill>
      </fill>
    </dxf>
    <dxf>
      <fill>
        <patternFill>
          <bgColor theme="8" tint="0.39994506668294322"/>
        </patternFill>
      </fill>
    </dxf>
    <dxf>
      <font>
        <b/>
        <i val="0"/>
        <color theme="0"/>
      </font>
      <fill>
        <patternFill>
          <bgColor theme="0" tint="-0.49998474074526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ont>
        <b/>
        <i val="0"/>
        <color theme="0"/>
      </font>
      <fill>
        <patternFill>
          <bgColor rgb="FF008000"/>
        </patternFill>
      </fill>
    </dxf>
    <dxf>
      <font>
        <b/>
        <i val="0"/>
        <color theme="0"/>
      </font>
      <fill>
        <patternFill>
          <bgColor rgb="FF008000"/>
        </patternFill>
      </fill>
    </dxf>
    <dxf>
      <font>
        <b/>
        <i val="0"/>
        <color theme="0"/>
      </font>
      <fill>
        <patternFill>
          <bgColor rgb="FF008000"/>
        </patternFill>
      </fill>
    </dxf>
    <dxf>
      <font>
        <color theme="1"/>
      </font>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rgb="FFFFFF00"/>
        </patternFill>
      </fill>
    </dxf>
    <dxf>
      <fill>
        <patternFill>
          <bgColor theme="5" tint="0.39994506668294322"/>
        </patternFill>
      </fill>
    </dxf>
    <dxf>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
      <font>
        <b/>
        <i val="0"/>
        <color theme="0"/>
      </font>
      <fill>
        <patternFill>
          <bgColor rgb="FF008000"/>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FF00"/>
        </patternFill>
      </fill>
    </dxf>
    <dxf>
      <fill>
        <patternFill>
          <bgColor theme="8" tint="0.39994506668294322"/>
        </patternFill>
      </fill>
    </dxf>
    <dxf>
      <font>
        <b/>
        <i val="0"/>
        <color theme="0"/>
      </font>
      <fill>
        <patternFill>
          <bgColor theme="0" tint="-0.49998474074526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ont>
        <b/>
        <i val="0"/>
        <color theme="0"/>
      </font>
      <fill>
        <patternFill>
          <bgColor rgb="FF008000"/>
        </patternFill>
      </fill>
    </dxf>
    <dxf>
      <font>
        <b/>
        <i val="0"/>
        <color theme="0"/>
      </font>
      <fill>
        <patternFill>
          <bgColor rgb="FF008000"/>
        </patternFill>
      </fill>
    </dxf>
    <dxf>
      <font>
        <b/>
        <i val="0"/>
        <color theme="0"/>
      </font>
      <fill>
        <patternFill>
          <bgColor rgb="FF008000"/>
        </patternFill>
      </fill>
    </dxf>
    <dxf>
      <font>
        <color theme="1"/>
      </font>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rgb="FFFFFF00"/>
        </patternFill>
      </fill>
    </dxf>
    <dxf>
      <fill>
        <patternFill>
          <bgColor theme="5" tint="0.39994506668294322"/>
        </patternFill>
      </fill>
    </dxf>
    <dxf>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
      <font>
        <b/>
        <i val="0"/>
        <color theme="0"/>
      </font>
      <fill>
        <patternFill>
          <bgColor rgb="FF008000"/>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FF00"/>
        </patternFill>
      </fill>
    </dxf>
    <dxf>
      <fill>
        <patternFill>
          <bgColor theme="8" tint="0.39994506668294322"/>
        </patternFill>
      </fill>
    </dxf>
    <dxf>
      <font>
        <b/>
        <i val="0"/>
        <color theme="0"/>
      </font>
      <fill>
        <patternFill>
          <bgColor theme="0" tint="-0.49998474074526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FFFF00"/>
        </patternFill>
      </fill>
    </dxf>
    <dxf>
      <fill>
        <patternFill>
          <bgColor theme="8" tint="0.39994506668294322"/>
        </patternFill>
      </fill>
    </dxf>
    <dxf>
      <fill>
        <patternFill>
          <bgColor theme="8" tint="0.39994506668294322"/>
        </patternFill>
      </fill>
    </dxf>
    <dxf>
      <fill>
        <patternFill>
          <bgColor rgb="FFFFFF00"/>
        </patternFill>
      </fill>
    </dxf>
    <dxf>
      <font>
        <b/>
        <i val="0"/>
        <color theme="0"/>
      </font>
      <fill>
        <patternFill>
          <bgColor rgb="FF008000"/>
        </patternFill>
      </fill>
    </dxf>
    <dxf>
      <font>
        <b/>
        <i val="0"/>
        <color theme="0"/>
      </font>
      <fill>
        <patternFill>
          <bgColor rgb="FF008000"/>
        </patternFill>
      </fill>
    </dxf>
    <dxf>
      <font>
        <b/>
        <i val="0"/>
        <color theme="0"/>
      </font>
      <fill>
        <patternFill>
          <bgColor rgb="FF008000"/>
        </patternFill>
      </fill>
    </dxf>
    <dxf>
      <font>
        <color theme="1"/>
      </font>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rgb="FFFFFF00"/>
        </patternFill>
      </fill>
    </dxf>
    <dxf>
      <fill>
        <patternFill>
          <bgColor theme="5" tint="0.39994506668294322"/>
        </patternFill>
      </fill>
    </dxf>
    <dxf>
      <fill>
        <patternFill>
          <bgColor theme="8" tint="0.39994506668294322"/>
        </patternFill>
      </fill>
    </dxf>
    <dxf>
      <fill>
        <patternFill>
          <bgColor theme="5" tint="0.39994506668294322"/>
        </patternFill>
      </fill>
    </dxf>
    <dxf>
      <fill>
        <patternFill>
          <bgColor rgb="FFFFFF00"/>
        </patternFill>
      </fill>
    </dxf>
    <dxf>
      <fill>
        <patternFill>
          <bgColor theme="5" tint="0.39994506668294322"/>
        </patternFill>
      </fill>
    </dxf>
    <dxf>
      <fill>
        <patternFill>
          <bgColor theme="5" tint="0.39994506668294322"/>
        </patternFill>
      </fill>
    </dxf>
    <dxf>
      <font>
        <b/>
        <i val="0"/>
        <color theme="0"/>
      </font>
      <fill>
        <patternFill>
          <bgColor rgb="FF008000"/>
        </patternFill>
      </fill>
    </dxf>
    <dxf>
      <fill>
        <patternFill>
          <bgColor theme="8" tint="0.39994506668294322"/>
        </patternFill>
      </fill>
    </dxf>
    <dxf>
      <fill>
        <patternFill>
          <bgColor theme="8" tint="0.39994506668294322"/>
        </patternFill>
      </fill>
    </dxf>
    <dxf>
      <fill>
        <patternFill>
          <bgColor rgb="FFFFFF00"/>
        </patternFill>
      </fill>
    </dxf>
    <dxf>
      <fill>
        <patternFill>
          <bgColor rgb="FFFFFF00"/>
        </patternFill>
      </fill>
    </dxf>
    <dxf>
      <fill>
        <patternFill>
          <bgColor theme="8" tint="0.39994506668294322"/>
        </patternFill>
      </fill>
    </dxf>
    <dxf>
      <font>
        <b/>
        <i val="0"/>
        <color theme="0"/>
      </font>
      <fill>
        <patternFill>
          <bgColor theme="0" tint="-0.499984740745262"/>
        </patternFill>
      </fill>
    </dxf>
    <dxf>
      <fill>
        <patternFill>
          <bgColor rgb="FFFFFF00"/>
        </patternFill>
      </fill>
    </dxf>
    <dxf>
      <fill>
        <patternFill>
          <bgColor rgb="FFFF0000"/>
        </patternFill>
      </fill>
    </dxf>
    <dxf>
      <fill>
        <patternFill>
          <bgColor rgb="FF92D050"/>
        </patternFill>
      </fill>
    </dxf>
    <dxf>
      <fill>
        <patternFill>
          <bgColor theme="5" tint="0.39994506668294322"/>
        </patternFill>
      </fill>
    </dxf>
    <dxf>
      <fill>
        <patternFill>
          <bgColor theme="5" tint="0.39994506668294322"/>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92D050"/>
        </patternFill>
      </fill>
    </dxf>
    <dxf>
      <font>
        <b/>
        <i val="0"/>
        <color theme="0"/>
      </font>
      <fill>
        <patternFill>
          <bgColor rgb="FFFF0000"/>
        </patternFill>
      </fill>
    </dxf>
    <dxf>
      <fill>
        <patternFill>
          <bgColor rgb="FFFFFF00"/>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theme="5" tint="0.39994506668294322"/>
        </patternFill>
      </fill>
    </dxf>
    <dxf>
      <fill>
        <patternFill>
          <bgColor theme="5" tint="0.39994506668294322"/>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theme="5" tint="0.39994506668294322"/>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theme="5" tint="0.39994506668294322"/>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rgb="FFFFFF00"/>
        </patternFill>
      </fill>
    </dxf>
    <dxf>
      <font>
        <b/>
        <i val="0"/>
      </font>
      <fill>
        <patternFill>
          <bgColor theme="8" tint="0.39994506668294322"/>
        </patternFill>
      </fill>
    </dxf>
    <dxf>
      <font>
        <b/>
        <i val="0"/>
      </font>
      <fill>
        <patternFill>
          <bgColor theme="8" tint="0.39994506668294322"/>
        </patternFill>
      </fill>
    </dxf>
    <dxf>
      <fill>
        <patternFill>
          <bgColor theme="5" tint="0.39994506668294322"/>
        </patternFill>
      </fill>
    </dxf>
    <dxf>
      <font>
        <b/>
        <i val="0"/>
        <color theme="0"/>
      </font>
      <fill>
        <patternFill>
          <bgColor rgb="FF008000"/>
        </patternFill>
      </fill>
    </dxf>
    <dxf>
      <font>
        <b/>
        <i val="0"/>
      </font>
      <fill>
        <patternFill>
          <bgColor rgb="FFFF0000"/>
        </patternFill>
      </fill>
    </dxf>
    <dxf>
      <fill>
        <patternFill>
          <bgColor theme="5" tint="0.39994506668294322"/>
        </patternFill>
      </fill>
    </dxf>
    <dxf>
      <fill>
        <patternFill>
          <bgColor rgb="FFFFFF00"/>
        </patternFill>
      </fill>
    </dxf>
    <dxf>
      <fill>
        <patternFill patternType="none">
          <bgColor auto="1"/>
        </patternFill>
      </fill>
    </dxf>
    <dxf>
      <fill>
        <patternFill patternType="none">
          <bgColor auto="1"/>
        </patternFill>
      </fill>
    </dxf>
    <dxf>
      <font>
        <b/>
        <i val="0"/>
        <color theme="0"/>
      </font>
      <fill>
        <patternFill>
          <bgColor theme="0" tint="-0.499984740745262"/>
        </patternFill>
      </fill>
    </dxf>
    <dxf>
      <font>
        <b/>
        <i val="0"/>
        <color theme="0"/>
      </font>
      <fill>
        <patternFill>
          <bgColor theme="0" tint="-0.499984740745262"/>
        </patternFill>
      </fill>
    </dxf>
    <dxf>
      <font>
        <b/>
        <i val="0"/>
        <color theme="0"/>
      </font>
      <fill>
        <patternFill>
          <bgColor theme="0" tint="-0.499984740745262"/>
        </patternFill>
      </fill>
    </dxf>
    <dxf>
      <fill>
        <patternFill>
          <bgColor rgb="FFFFFF00"/>
        </patternFill>
      </fill>
    </dxf>
    <dxf>
      <fill>
        <patternFill>
          <bgColor rgb="FFFFFF00"/>
        </patternFill>
      </fill>
    </dxf>
    <dxf>
      <fill>
        <patternFill>
          <bgColor rgb="FFFFFF00"/>
        </patternFill>
      </fill>
    </dxf>
    <dxf>
      <fill>
        <patternFill>
          <bgColor theme="5" tint="0.39994506668294322"/>
        </patternFill>
      </fill>
    </dxf>
    <dxf>
      <fill>
        <patternFill>
          <bgColor theme="5"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8" tint="0.39994506668294322"/>
        </patternFill>
      </fill>
    </dxf>
  </dxfs>
  <tableStyles count="0" defaultTableStyle="TableStyleMedium9" defaultPivotStyle="PivotStyleLight16"/>
  <colors>
    <mruColors>
      <color rgb="FF008000"/>
      <color rgb="FF336600"/>
      <color rgb="FF0000FF"/>
      <color rgb="FFFF99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5" Type="http://schemas.openxmlformats.org/officeDocument/2006/relationships/image" Target="../media/image6.png"/><Relationship Id="rId4"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47625</xdr:colOff>
      <xdr:row>0</xdr:row>
      <xdr:rowOff>85725</xdr:rowOff>
    </xdr:from>
    <xdr:to>
      <xdr:col>3</xdr:col>
      <xdr:colOff>428625</xdr:colOff>
      <xdr:row>0</xdr:row>
      <xdr:rowOff>533400</xdr:rowOff>
    </xdr:to>
    <xdr:pic>
      <xdr:nvPicPr>
        <xdr:cNvPr id="23685"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85725"/>
          <a:ext cx="18954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200025</xdr:colOff>
      <xdr:row>2</xdr:row>
      <xdr:rowOff>57150</xdr:rowOff>
    </xdr:from>
    <xdr:to>
      <xdr:col>9</xdr:col>
      <xdr:colOff>342900</xdr:colOff>
      <xdr:row>2</xdr:row>
      <xdr:rowOff>409575</xdr:rowOff>
    </xdr:to>
    <xdr:pic>
      <xdr:nvPicPr>
        <xdr:cNvPr id="2"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81350" y="50482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xdr:row>
      <xdr:rowOff>314325</xdr:rowOff>
    </xdr:from>
    <xdr:to>
      <xdr:col>6</xdr:col>
      <xdr:colOff>28575</xdr:colOff>
      <xdr:row>19</xdr:row>
      <xdr:rowOff>123826</xdr:rowOff>
    </xdr:to>
    <xdr:pic>
      <xdr:nvPicPr>
        <xdr:cNvPr id="4" name="圖片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2400300"/>
          <a:ext cx="3009900" cy="2257426"/>
        </a:xfrm>
        <a:prstGeom prst="rect">
          <a:avLst/>
        </a:prstGeom>
      </xdr:spPr>
    </xdr:pic>
    <xdr:clientData/>
  </xdr:twoCellAnchor>
  <xdr:twoCellAnchor editAs="oneCell">
    <xdr:from>
      <xdr:col>6</xdr:col>
      <xdr:colOff>165099</xdr:colOff>
      <xdr:row>9</xdr:row>
      <xdr:rowOff>19048</xdr:rowOff>
    </xdr:from>
    <xdr:to>
      <xdr:col>12</xdr:col>
      <xdr:colOff>390525</xdr:colOff>
      <xdr:row>19</xdr:row>
      <xdr:rowOff>114299</xdr:rowOff>
    </xdr:to>
    <xdr:pic>
      <xdr:nvPicPr>
        <xdr:cNvPr id="5" name="圖片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146424" y="2457448"/>
          <a:ext cx="2921001" cy="2190751"/>
        </a:xfrm>
        <a:prstGeom prst="rect">
          <a:avLst/>
        </a:prstGeom>
      </xdr:spPr>
    </xdr:pic>
    <xdr:clientData/>
  </xdr:twoCellAnchor>
  <xdr:twoCellAnchor editAs="oneCell">
    <xdr:from>
      <xdr:col>0</xdr:col>
      <xdr:colOff>3</xdr:colOff>
      <xdr:row>21</xdr:row>
      <xdr:rowOff>15477</xdr:rowOff>
    </xdr:from>
    <xdr:to>
      <xdr:col>5</xdr:col>
      <xdr:colOff>400053</xdr:colOff>
      <xdr:row>31</xdr:row>
      <xdr:rowOff>120252</xdr:rowOff>
    </xdr:to>
    <xdr:pic>
      <xdr:nvPicPr>
        <xdr:cNvPr id="6" name="圖片 5"/>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rot="16200000">
          <a:off x="366715" y="4601765"/>
          <a:ext cx="2200275" cy="2933700"/>
        </a:xfrm>
        <a:prstGeom prst="rect">
          <a:avLst/>
        </a:prstGeom>
      </xdr:spPr>
    </xdr:pic>
    <xdr:clientData/>
  </xdr:twoCellAnchor>
  <xdr:twoCellAnchor editAs="oneCell">
    <xdr:from>
      <xdr:col>0</xdr:col>
      <xdr:colOff>0</xdr:colOff>
      <xdr:row>32</xdr:row>
      <xdr:rowOff>190500</xdr:rowOff>
    </xdr:from>
    <xdr:to>
      <xdr:col>10</xdr:col>
      <xdr:colOff>361950</xdr:colOff>
      <xdr:row>41</xdr:row>
      <xdr:rowOff>47625</xdr:rowOff>
    </xdr:to>
    <xdr:pic>
      <xdr:nvPicPr>
        <xdr:cNvPr id="7" name="圖片 6"/>
        <xdr:cNvPicPr>
          <a:picLocks noChangeAspect="1"/>
        </xdr:cNvPicPr>
      </xdr:nvPicPr>
      <xdr:blipFill rotWithShape="1">
        <a:blip xmlns:r="http://schemas.openxmlformats.org/officeDocument/2006/relationships" r:embed="rId5"/>
        <a:srcRect l="49173" t="50747" r="22698" b="32306"/>
        <a:stretch/>
      </xdr:blipFill>
      <xdr:spPr>
        <a:xfrm>
          <a:off x="0" y="7448550"/>
          <a:ext cx="5143500" cy="17430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136072</xdr:colOff>
      <xdr:row>7</xdr:row>
      <xdr:rowOff>108857</xdr:rowOff>
    </xdr:from>
    <xdr:to>
      <xdr:col>1</xdr:col>
      <xdr:colOff>5610754</xdr:colOff>
      <xdr:row>7</xdr:row>
      <xdr:rowOff>2766943</xdr:rowOff>
    </xdr:to>
    <xdr:pic>
      <xdr:nvPicPr>
        <xdr:cNvPr id="9" name="圖片 8"/>
        <xdr:cNvPicPr>
          <a:picLocks noChangeAspect="1"/>
        </xdr:cNvPicPr>
      </xdr:nvPicPr>
      <xdr:blipFill>
        <a:blip xmlns:r="http://schemas.openxmlformats.org/officeDocument/2006/relationships" r:embed="rId1"/>
        <a:stretch>
          <a:fillRect/>
        </a:stretch>
      </xdr:blipFill>
      <xdr:spPr>
        <a:xfrm>
          <a:off x="1197429" y="9974036"/>
          <a:ext cx="5474682" cy="26580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0</xdr:row>
      <xdr:rowOff>66675</xdr:rowOff>
    </xdr:from>
    <xdr:to>
      <xdr:col>2</xdr:col>
      <xdr:colOff>323850</xdr:colOff>
      <xdr:row>0</xdr:row>
      <xdr:rowOff>419100</xdr:rowOff>
    </xdr:to>
    <xdr:pic>
      <xdr:nvPicPr>
        <xdr:cNvPr id="2" name="圖片 1"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66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47625</xdr:colOff>
      <xdr:row>35</xdr:row>
      <xdr:rowOff>66675</xdr:rowOff>
    </xdr:from>
    <xdr:to>
      <xdr:col>2</xdr:col>
      <xdr:colOff>323850</xdr:colOff>
      <xdr:row>35</xdr:row>
      <xdr:rowOff>419100</xdr:rowOff>
    </xdr:to>
    <xdr:pic>
      <xdr:nvPicPr>
        <xdr:cNvPr id="3" name="圖片 2" descr="MSI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9591675"/>
          <a:ext cx="14954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msi.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工作表1"/>
  <dimension ref="A1:M31"/>
  <sheetViews>
    <sheetView tabSelected="1" view="pageBreakPreview" zoomScaleNormal="100" zoomScaleSheetLayoutView="100" workbookViewId="0">
      <selection activeCell="I28" sqref="I28:M28"/>
    </sheetView>
  </sheetViews>
  <sheetFormatPr defaultRowHeight="16.5"/>
  <cols>
    <col min="1" max="5" width="7.5703125" style="7" customWidth="1"/>
    <col min="6" max="6" width="8.85546875" style="7" customWidth="1"/>
    <col min="7" max="8" width="7.5703125" style="7" customWidth="1"/>
    <col min="9" max="13" width="7.85546875" style="7" customWidth="1"/>
    <col min="14" max="14" width="7.5703125" style="1" customWidth="1"/>
    <col min="15" max="16384" width="9.140625" style="1"/>
  </cols>
  <sheetData>
    <row r="1" spans="1:13" ht="61.5" customHeight="1">
      <c r="A1" s="134" t="s">
        <v>9</v>
      </c>
      <c r="B1" s="135"/>
      <c r="C1" s="135"/>
      <c r="D1" s="135"/>
      <c r="E1" s="135"/>
      <c r="F1" s="135"/>
      <c r="G1" s="135"/>
      <c r="H1" s="135"/>
      <c r="I1" s="135"/>
      <c r="J1" s="135"/>
      <c r="K1" s="135"/>
      <c r="L1" s="135"/>
      <c r="M1" s="136"/>
    </row>
    <row r="2" spans="1:13">
      <c r="A2" s="137"/>
      <c r="B2" s="138"/>
      <c r="C2" s="138"/>
      <c r="D2" s="138"/>
      <c r="E2" s="138"/>
      <c r="F2" s="138"/>
      <c r="G2" s="138"/>
      <c r="H2" s="138"/>
      <c r="I2" s="138"/>
      <c r="J2" s="138"/>
      <c r="K2" s="138"/>
      <c r="L2" s="138"/>
      <c r="M2" s="139"/>
    </row>
    <row r="3" spans="1:13" ht="60" customHeight="1">
      <c r="A3" s="115" t="s">
        <v>8</v>
      </c>
      <c r="B3" s="116"/>
      <c r="C3" s="116"/>
      <c r="D3" s="116"/>
      <c r="E3" s="116"/>
      <c r="F3" s="116"/>
      <c r="G3" s="116"/>
      <c r="H3" s="116"/>
      <c r="I3" s="116"/>
      <c r="J3" s="116"/>
      <c r="K3" s="116"/>
      <c r="L3" s="116"/>
      <c r="M3" s="117"/>
    </row>
    <row r="4" spans="1:13" ht="16.5" customHeight="1">
      <c r="A4" s="20"/>
      <c r="B4" s="19"/>
      <c r="C4" s="19"/>
      <c r="D4" s="19"/>
      <c r="E4" s="19"/>
      <c r="F4" s="19"/>
      <c r="G4" s="19"/>
      <c r="H4" s="19"/>
      <c r="I4" s="19"/>
      <c r="J4" s="19"/>
      <c r="K4" s="19"/>
      <c r="L4" s="19"/>
      <c r="M4" s="21"/>
    </row>
    <row r="5" spans="1:13" ht="16.5" customHeight="1">
      <c r="A5" s="20"/>
      <c r="B5" s="19"/>
      <c r="C5" s="19"/>
      <c r="D5" s="19"/>
      <c r="E5" s="19"/>
      <c r="F5" s="19"/>
      <c r="G5" s="19"/>
      <c r="H5" s="19"/>
      <c r="I5" s="19"/>
      <c r="J5" s="19"/>
      <c r="K5" s="19"/>
      <c r="L5" s="19"/>
      <c r="M5" s="21"/>
    </row>
    <row r="6" spans="1:13" ht="16.5" customHeight="1">
      <c r="A6" s="20"/>
      <c r="B6" s="19"/>
      <c r="C6" s="19"/>
      <c r="D6" s="19"/>
      <c r="E6" s="19"/>
      <c r="F6" s="19"/>
      <c r="G6" s="19"/>
      <c r="H6" s="19"/>
      <c r="I6" s="19"/>
      <c r="J6" s="19"/>
      <c r="K6" s="19"/>
      <c r="L6" s="19"/>
      <c r="M6" s="21"/>
    </row>
    <row r="7" spans="1:13">
      <c r="A7" s="22"/>
      <c r="B7" s="8"/>
      <c r="C7" s="8"/>
      <c r="D7" s="8"/>
      <c r="E7" s="8"/>
      <c r="F7" s="8"/>
      <c r="G7" s="8"/>
      <c r="H7" s="8"/>
      <c r="I7" s="8"/>
      <c r="J7" s="8"/>
      <c r="K7" s="8"/>
      <c r="L7" s="8"/>
      <c r="M7" s="23"/>
    </row>
    <row r="8" spans="1:13" ht="23.25">
      <c r="A8" s="124" t="s">
        <v>27</v>
      </c>
      <c r="B8" s="125"/>
      <c r="C8" s="125"/>
      <c r="D8" s="125"/>
      <c r="E8" s="125"/>
      <c r="F8" s="125"/>
      <c r="G8" s="125"/>
      <c r="H8" s="122" t="s">
        <v>290</v>
      </c>
      <c r="I8" s="122"/>
      <c r="J8" s="122"/>
      <c r="K8" s="122"/>
      <c r="L8" s="122"/>
      <c r="M8" s="123"/>
    </row>
    <row r="9" spans="1:13" ht="54.75" customHeight="1">
      <c r="A9" s="124" t="s">
        <v>7</v>
      </c>
      <c r="B9" s="125"/>
      <c r="C9" s="125"/>
      <c r="D9" s="125"/>
      <c r="E9" s="125"/>
      <c r="F9" s="125"/>
      <c r="G9" s="125"/>
      <c r="H9" s="140" t="s">
        <v>291</v>
      </c>
      <c r="I9" s="140"/>
      <c r="J9" s="140"/>
      <c r="K9" s="140"/>
      <c r="L9" s="140"/>
      <c r="M9" s="141"/>
    </row>
    <row r="10" spans="1:13" ht="23.25">
      <c r="A10" s="124" t="s">
        <v>6</v>
      </c>
      <c r="B10" s="125"/>
      <c r="C10" s="125"/>
      <c r="D10" s="125"/>
      <c r="E10" s="125"/>
      <c r="F10" s="125"/>
      <c r="G10" s="125"/>
      <c r="H10" s="128" t="s">
        <v>292</v>
      </c>
      <c r="I10" s="128"/>
      <c r="J10" s="128"/>
      <c r="K10" s="128"/>
      <c r="L10" s="128"/>
      <c r="M10" s="129"/>
    </row>
    <row r="11" spans="1:13">
      <c r="A11" s="22"/>
      <c r="B11" s="8"/>
      <c r="C11" s="8"/>
      <c r="D11" s="8"/>
      <c r="E11" s="8"/>
      <c r="F11" s="8"/>
      <c r="G11" s="8"/>
      <c r="H11" s="8"/>
      <c r="I11" s="8"/>
      <c r="J11" s="8"/>
      <c r="K11" s="8"/>
      <c r="L11" s="8"/>
      <c r="M11" s="23"/>
    </row>
    <row r="12" spans="1:13" ht="20.25" customHeight="1">
      <c r="A12" s="145" t="s">
        <v>29</v>
      </c>
      <c r="B12" s="146"/>
      <c r="C12" s="146"/>
      <c r="D12" s="146"/>
      <c r="E12" s="146"/>
      <c r="F12" s="146"/>
      <c r="G12" s="146"/>
      <c r="H12" s="146"/>
      <c r="I12" s="146"/>
      <c r="J12" s="146"/>
      <c r="K12" s="146"/>
      <c r="L12" s="146"/>
      <c r="M12" s="147"/>
    </row>
    <row r="13" spans="1:13" ht="27" customHeight="1">
      <c r="A13" s="145"/>
      <c r="B13" s="146"/>
      <c r="C13" s="146"/>
      <c r="D13" s="146"/>
      <c r="E13" s="146"/>
      <c r="F13" s="146"/>
      <c r="G13" s="146"/>
      <c r="H13" s="146"/>
      <c r="I13" s="146"/>
      <c r="J13" s="146"/>
      <c r="K13" s="146"/>
      <c r="L13" s="146"/>
      <c r="M13" s="147"/>
    </row>
    <row r="14" spans="1:13" ht="16.5" customHeight="1">
      <c r="A14" s="145"/>
      <c r="B14" s="146"/>
      <c r="C14" s="146"/>
      <c r="D14" s="146"/>
      <c r="E14" s="146"/>
      <c r="F14" s="146"/>
      <c r="G14" s="146"/>
      <c r="H14" s="146"/>
      <c r="I14" s="146"/>
      <c r="J14" s="146"/>
      <c r="K14" s="146"/>
      <c r="L14" s="146"/>
      <c r="M14" s="147"/>
    </row>
    <row r="15" spans="1:13" ht="16.5" customHeight="1">
      <c r="A15" s="145"/>
      <c r="B15" s="146"/>
      <c r="C15" s="146"/>
      <c r="D15" s="146"/>
      <c r="E15" s="146"/>
      <c r="F15" s="146"/>
      <c r="G15" s="146"/>
      <c r="H15" s="146"/>
      <c r="I15" s="146"/>
      <c r="J15" s="146"/>
      <c r="K15" s="146"/>
      <c r="L15" s="146"/>
      <c r="M15" s="147"/>
    </row>
    <row r="16" spans="1:13" ht="38.25" customHeight="1">
      <c r="A16" s="145"/>
      <c r="B16" s="146"/>
      <c r="C16" s="146"/>
      <c r="D16" s="146"/>
      <c r="E16" s="146"/>
      <c r="F16" s="146"/>
      <c r="G16" s="146"/>
      <c r="H16" s="146"/>
      <c r="I16" s="146"/>
      <c r="J16" s="146"/>
      <c r="K16" s="146"/>
      <c r="L16" s="146"/>
      <c r="M16" s="147"/>
    </row>
    <row r="17" spans="1:13" ht="16.5" customHeight="1">
      <c r="A17" s="145"/>
      <c r="B17" s="146"/>
      <c r="C17" s="146"/>
      <c r="D17" s="146"/>
      <c r="E17" s="146"/>
      <c r="F17" s="146"/>
      <c r="G17" s="146"/>
      <c r="H17" s="146"/>
      <c r="I17" s="146"/>
      <c r="J17" s="146"/>
      <c r="K17" s="146"/>
      <c r="L17" s="146"/>
      <c r="M17" s="147"/>
    </row>
    <row r="18" spans="1:13" ht="16.5" customHeight="1">
      <c r="A18" s="145"/>
      <c r="B18" s="146"/>
      <c r="C18" s="146"/>
      <c r="D18" s="146"/>
      <c r="E18" s="146"/>
      <c r="F18" s="146"/>
      <c r="G18" s="146"/>
      <c r="H18" s="146"/>
      <c r="I18" s="146"/>
      <c r="J18" s="146"/>
      <c r="K18" s="146"/>
      <c r="L18" s="146"/>
      <c r="M18" s="147"/>
    </row>
    <row r="19" spans="1:13" ht="16.5" customHeight="1">
      <c r="A19" s="24"/>
      <c r="B19" s="9"/>
      <c r="C19" s="9"/>
      <c r="D19" s="9"/>
      <c r="E19" s="9"/>
      <c r="F19" s="9"/>
      <c r="G19" s="9"/>
      <c r="H19" s="9"/>
      <c r="I19" s="9"/>
      <c r="J19" s="9"/>
      <c r="K19" s="9"/>
      <c r="L19" s="9"/>
      <c r="M19" s="25"/>
    </row>
    <row r="20" spans="1:13" ht="25.5" customHeight="1">
      <c r="A20" s="142" t="s">
        <v>133</v>
      </c>
      <c r="B20" s="143"/>
      <c r="C20" s="143"/>
      <c r="D20" s="143"/>
      <c r="E20" s="143"/>
      <c r="F20" s="143"/>
      <c r="G20" s="143"/>
      <c r="H20" s="143"/>
      <c r="I20" s="143"/>
      <c r="J20" s="143"/>
      <c r="K20" s="143"/>
      <c r="L20" s="143"/>
      <c r="M20" s="144"/>
    </row>
    <row r="21" spans="1:13" ht="20.25" customHeight="1">
      <c r="A21" s="26"/>
      <c r="B21" s="10"/>
      <c r="C21" s="10"/>
      <c r="D21" s="10"/>
      <c r="E21" s="10"/>
      <c r="F21" s="10"/>
      <c r="G21" s="10"/>
      <c r="H21" s="10"/>
      <c r="I21" s="10"/>
      <c r="J21" s="10"/>
      <c r="K21" s="10"/>
      <c r="L21" s="10"/>
      <c r="M21" s="27"/>
    </row>
    <row r="22" spans="1:13">
      <c r="A22" s="22"/>
      <c r="B22" s="8"/>
      <c r="C22" s="8"/>
      <c r="D22" s="8"/>
      <c r="E22" s="8"/>
      <c r="F22" s="8"/>
      <c r="G22" s="8"/>
      <c r="H22" s="8"/>
      <c r="I22" s="8"/>
      <c r="J22" s="8"/>
      <c r="K22" s="8"/>
      <c r="L22" s="8"/>
      <c r="M22" s="23"/>
    </row>
    <row r="23" spans="1:13">
      <c r="A23" s="22"/>
      <c r="B23" s="8"/>
      <c r="C23" s="8"/>
      <c r="D23" s="8"/>
      <c r="E23" s="8"/>
      <c r="F23" s="8"/>
      <c r="G23" s="8"/>
      <c r="H23" s="8"/>
      <c r="I23" s="8"/>
      <c r="J23" s="8"/>
      <c r="K23" s="8"/>
      <c r="L23" s="8"/>
      <c r="M23" s="23"/>
    </row>
    <row r="24" spans="1:13">
      <c r="A24" s="22"/>
      <c r="B24" s="8"/>
      <c r="C24" s="8"/>
      <c r="D24" s="8"/>
      <c r="E24" s="8"/>
      <c r="F24" s="8"/>
      <c r="G24" s="8"/>
      <c r="H24" s="8"/>
      <c r="I24" s="8"/>
      <c r="J24" s="8"/>
      <c r="K24" s="8"/>
      <c r="L24" s="8"/>
      <c r="M24" s="23"/>
    </row>
    <row r="25" spans="1:13">
      <c r="A25" s="28"/>
      <c r="B25" s="11"/>
      <c r="C25" s="11"/>
      <c r="D25" s="130" t="s">
        <v>15</v>
      </c>
      <c r="E25" s="131"/>
      <c r="F25" s="131"/>
      <c r="G25" s="131"/>
      <c r="H25" s="132"/>
      <c r="I25" s="131" t="s">
        <v>16</v>
      </c>
      <c r="J25" s="131"/>
      <c r="K25" s="131"/>
      <c r="L25" s="131"/>
      <c r="M25" s="133"/>
    </row>
    <row r="26" spans="1:13" s="2" customFormat="1" ht="33" customHeight="1">
      <c r="A26" s="126" t="s">
        <v>13</v>
      </c>
      <c r="B26" s="127"/>
      <c r="C26" s="127"/>
      <c r="D26" s="109" t="s">
        <v>286</v>
      </c>
      <c r="E26" s="109"/>
      <c r="F26" s="109"/>
      <c r="G26" s="109"/>
      <c r="H26" s="109"/>
      <c r="I26" s="109" t="s">
        <v>287</v>
      </c>
      <c r="J26" s="109"/>
      <c r="K26" s="109"/>
      <c r="L26" s="109"/>
      <c r="M26" s="109"/>
    </row>
    <row r="27" spans="1:13" s="2" customFormat="1" ht="16.5" customHeight="1">
      <c r="A27" s="126" t="s">
        <v>12</v>
      </c>
      <c r="B27" s="127"/>
      <c r="C27" s="127"/>
      <c r="D27" s="109" t="s">
        <v>288</v>
      </c>
      <c r="E27" s="109"/>
      <c r="F27" s="109"/>
      <c r="G27" s="109"/>
      <c r="H27" s="109"/>
      <c r="I27" s="109" t="s">
        <v>289</v>
      </c>
      <c r="J27" s="109"/>
      <c r="K27" s="109"/>
      <c r="L27" s="109"/>
      <c r="M27" s="109"/>
    </row>
    <row r="28" spans="1:13" s="2" customFormat="1">
      <c r="A28" s="113" t="s">
        <v>14</v>
      </c>
      <c r="B28" s="114"/>
      <c r="C28" s="114"/>
      <c r="D28" s="121">
        <v>20170705</v>
      </c>
      <c r="E28" s="121"/>
      <c r="F28" s="121"/>
      <c r="G28" s="121"/>
      <c r="H28" s="121"/>
      <c r="I28" s="121">
        <v>20170705</v>
      </c>
      <c r="J28" s="121"/>
      <c r="K28" s="121"/>
      <c r="L28" s="121"/>
      <c r="M28" s="121"/>
    </row>
    <row r="29" spans="1:13">
      <c r="A29" s="22"/>
      <c r="B29" s="8"/>
      <c r="C29" s="8"/>
      <c r="D29" s="8"/>
      <c r="E29" s="8"/>
      <c r="F29" s="8"/>
      <c r="G29" s="8"/>
      <c r="H29" s="8"/>
      <c r="I29" s="8"/>
      <c r="J29" s="8"/>
      <c r="K29" s="8"/>
      <c r="L29" s="8"/>
      <c r="M29" s="23"/>
    </row>
    <row r="30" spans="1:13" ht="41.25" customHeight="1">
      <c r="A30" s="118" t="s">
        <v>5</v>
      </c>
      <c r="B30" s="119"/>
      <c r="C30" s="119"/>
      <c r="D30" s="119"/>
      <c r="E30" s="119"/>
      <c r="F30" s="119"/>
      <c r="G30" s="119"/>
      <c r="H30" s="119"/>
      <c r="I30" s="119"/>
      <c r="J30" s="119"/>
      <c r="K30" s="119"/>
      <c r="L30" s="119"/>
      <c r="M30" s="120"/>
    </row>
    <row r="31" spans="1:13" ht="17.25" thickBot="1">
      <c r="A31" s="110"/>
      <c r="B31" s="111"/>
      <c r="C31" s="111"/>
      <c r="D31" s="111"/>
      <c r="E31" s="111"/>
      <c r="F31" s="111"/>
      <c r="G31" s="111"/>
      <c r="H31" s="111"/>
      <c r="I31" s="111"/>
      <c r="J31" s="111"/>
      <c r="K31" s="111"/>
      <c r="L31" s="111"/>
      <c r="M31" s="112"/>
    </row>
  </sheetData>
  <sheetProtection formatCells="0" formatColumns="0" formatRows="0" insertColumns="0" insertRows="0" selectLockedCells="1"/>
  <mergeCells count="23">
    <mergeCell ref="A1:M2"/>
    <mergeCell ref="H9:M9"/>
    <mergeCell ref="A8:G8"/>
    <mergeCell ref="A9:G9"/>
    <mergeCell ref="I26:M26"/>
    <mergeCell ref="A20:M20"/>
    <mergeCell ref="A12:M18"/>
    <mergeCell ref="D27:H27"/>
    <mergeCell ref="A31:M31"/>
    <mergeCell ref="A28:C28"/>
    <mergeCell ref="A3:M3"/>
    <mergeCell ref="A30:M30"/>
    <mergeCell ref="I27:M27"/>
    <mergeCell ref="D28:H28"/>
    <mergeCell ref="I28:M28"/>
    <mergeCell ref="H8:M8"/>
    <mergeCell ref="A10:G10"/>
    <mergeCell ref="A26:C26"/>
    <mergeCell ref="A27:C27"/>
    <mergeCell ref="H10:M10"/>
    <mergeCell ref="D25:H25"/>
    <mergeCell ref="I25:M25"/>
    <mergeCell ref="D26:H26"/>
  </mergeCells>
  <phoneticPr fontId="3" type="noConversion"/>
  <conditionalFormatting sqref="H8">
    <cfRule type="containsText" dxfId="343" priority="4" operator="containsText" text="Select">
      <formula>NOT(ISERROR(SEARCH("Select",H8)))</formula>
    </cfRule>
  </conditionalFormatting>
  <conditionalFormatting sqref="H9:M9">
    <cfRule type="containsText" dxfId="342" priority="3" operator="containsText" text="XXXXX">
      <formula>NOT(ISERROR(SEARCH("XXXXX",H9)))</formula>
    </cfRule>
  </conditionalFormatting>
  <conditionalFormatting sqref="H10">
    <cfRule type="containsText" dxfId="341" priority="2" operator="containsText" text="YYYY\MM\DD">
      <formula>NOT(ISERROR(SEARCH("YYYY\MM\DD",H10)))</formula>
    </cfRule>
  </conditionalFormatting>
  <conditionalFormatting sqref="D26:M28">
    <cfRule type="containsBlanks" dxfId="340" priority="1">
      <formula>LEN(TRIM(D26))=0</formula>
    </cfRule>
  </conditionalFormatting>
  <dataValidations count="1">
    <dataValidation type="list" allowBlank="1" promptTitle="填寫提示:" prompt="1. 請使用下拉選單,選擇所申請的產品別._x000a_2. 若產品不在此選單範圍,請於本欄位填寫產品類別." sqref="H8:M8">
      <formula1>"Select,Desktop computer,Integrated desktop computers"</formula1>
    </dataValidation>
  </dataValidations>
  <pageMargins left="0.25" right="0.25"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dimension ref="A1:I47"/>
  <sheetViews>
    <sheetView view="pageBreakPreview" zoomScaleNormal="100" zoomScaleSheetLayoutView="100" workbookViewId="0">
      <selection activeCell="D13" sqref="D13:I13"/>
    </sheetView>
  </sheetViews>
  <sheetFormatPr defaultRowHeight="12.75"/>
  <cols>
    <col min="1" max="1" width="21" style="6" customWidth="1"/>
    <col min="2" max="3" width="9.28515625" style="6" customWidth="1"/>
    <col min="4" max="9" width="10.140625" style="6" customWidth="1"/>
  </cols>
  <sheetData>
    <row r="1" spans="1:9" ht="15.75">
      <c r="A1" s="148" t="s">
        <v>4</v>
      </c>
      <c r="B1" s="149"/>
      <c r="C1" s="149"/>
      <c r="D1" s="149"/>
      <c r="E1" s="149"/>
      <c r="F1" s="149"/>
      <c r="G1" s="149"/>
      <c r="H1" s="149"/>
      <c r="I1" s="150"/>
    </row>
    <row r="2" spans="1:9" ht="31.5">
      <c r="A2" s="29" t="s">
        <v>99</v>
      </c>
      <c r="B2" s="154" t="s">
        <v>98</v>
      </c>
      <c r="C2" s="154"/>
      <c r="D2" s="154" t="s">
        <v>97</v>
      </c>
      <c r="E2" s="154"/>
      <c r="F2" s="154"/>
      <c r="G2" s="154"/>
      <c r="H2" s="154"/>
      <c r="I2" s="155"/>
    </row>
    <row r="3" spans="1:9" ht="15">
      <c r="A3" s="30" t="s">
        <v>102</v>
      </c>
      <c r="B3" s="158" t="s">
        <v>101</v>
      </c>
      <c r="C3" s="158"/>
      <c r="D3" s="156" t="s">
        <v>100</v>
      </c>
      <c r="E3" s="156"/>
      <c r="F3" s="156"/>
      <c r="G3" s="156"/>
      <c r="H3" s="156"/>
      <c r="I3" s="157"/>
    </row>
    <row r="4" spans="1:9" ht="15">
      <c r="A4" s="30" t="s">
        <v>121</v>
      </c>
      <c r="B4" s="158" t="s">
        <v>101</v>
      </c>
      <c r="C4" s="158"/>
      <c r="D4" s="156" t="s">
        <v>109</v>
      </c>
      <c r="E4" s="156"/>
      <c r="F4" s="156"/>
      <c r="G4" s="156"/>
      <c r="H4" s="156"/>
      <c r="I4" s="157"/>
    </row>
    <row r="5" spans="1:9" ht="15">
      <c r="A5" s="31" t="s">
        <v>124</v>
      </c>
      <c r="B5" s="158" t="s">
        <v>125</v>
      </c>
      <c r="C5" s="158"/>
      <c r="D5" s="156" t="s">
        <v>126</v>
      </c>
      <c r="E5" s="156"/>
      <c r="F5" s="156"/>
      <c r="G5" s="156"/>
      <c r="H5" s="156"/>
      <c r="I5" s="157"/>
    </row>
    <row r="6" spans="1:9" ht="37.5" customHeight="1">
      <c r="A6" s="31" t="s">
        <v>127</v>
      </c>
      <c r="B6" s="158" t="s">
        <v>128</v>
      </c>
      <c r="C6" s="158"/>
      <c r="D6" s="156" t="s">
        <v>129</v>
      </c>
      <c r="E6" s="156"/>
      <c r="F6" s="156"/>
      <c r="G6" s="156"/>
      <c r="H6" s="156"/>
      <c r="I6" s="157"/>
    </row>
    <row r="7" spans="1:9" ht="15" customHeight="1">
      <c r="A7" s="31" t="s">
        <v>136</v>
      </c>
      <c r="B7" s="158" t="s">
        <v>134</v>
      </c>
      <c r="C7" s="158"/>
      <c r="D7" s="156" t="s">
        <v>135</v>
      </c>
      <c r="E7" s="156"/>
      <c r="F7" s="156"/>
      <c r="G7" s="156"/>
      <c r="H7" s="156"/>
      <c r="I7" s="157"/>
    </row>
    <row r="8" spans="1:9" ht="15">
      <c r="A8" s="32"/>
      <c r="B8" s="151"/>
      <c r="C8" s="151"/>
      <c r="D8" s="152"/>
      <c r="E8" s="152"/>
      <c r="F8" s="152"/>
      <c r="G8" s="152"/>
      <c r="H8" s="152"/>
      <c r="I8" s="153"/>
    </row>
    <row r="9" spans="1:9" ht="15">
      <c r="A9" s="32"/>
      <c r="B9" s="151"/>
      <c r="C9" s="151"/>
      <c r="D9" s="152"/>
      <c r="E9" s="152"/>
      <c r="F9" s="152"/>
      <c r="G9" s="152"/>
      <c r="H9" s="152"/>
      <c r="I9" s="153"/>
    </row>
    <row r="10" spans="1:9" ht="15">
      <c r="A10" s="32"/>
      <c r="B10" s="151"/>
      <c r="C10" s="151"/>
      <c r="D10" s="152"/>
      <c r="E10" s="152"/>
      <c r="F10" s="152"/>
      <c r="G10" s="152"/>
      <c r="H10" s="152"/>
      <c r="I10" s="153"/>
    </row>
    <row r="11" spans="1:9" ht="15">
      <c r="A11" s="32"/>
      <c r="B11" s="151"/>
      <c r="C11" s="151"/>
      <c r="D11" s="152"/>
      <c r="E11" s="152"/>
      <c r="F11" s="152"/>
      <c r="G11" s="152"/>
      <c r="H11" s="152"/>
      <c r="I11" s="153"/>
    </row>
    <row r="12" spans="1:9" ht="15">
      <c r="A12" s="32"/>
      <c r="B12" s="151"/>
      <c r="C12" s="151"/>
      <c r="D12" s="152"/>
      <c r="E12" s="152"/>
      <c r="F12" s="152"/>
      <c r="G12" s="152"/>
      <c r="H12" s="152"/>
      <c r="I12" s="153"/>
    </row>
    <row r="13" spans="1:9" ht="15">
      <c r="A13" s="32"/>
      <c r="B13" s="151"/>
      <c r="C13" s="151"/>
      <c r="D13" s="152"/>
      <c r="E13" s="152"/>
      <c r="F13" s="152"/>
      <c r="G13" s="152"/>
      <c r="H13" s="152"/>
      <c r="I13" s="153"/>
    </row>
    <row r="14" spans="1:9" ht="15">
      <c r="A14" s="32"/>
      <c r="B14" s="151"/>
      <c r="C14" s="151"/>
      <c r="D14" s="152"/>
      <c r="E14" s="152"/>
      <c r="F14" s="152"/>
      <c r="G14" s="152"/>
      <c r="H14" s="152"/>
      <c r="I14" s="153"/>
    </row>
    <row r="15" spans="1:9" ht="15">
      <c r="A15" s="32"/>
      <c r="B15" s="151"/>
      <c r="C15" s="151"/>
      <c r="D15" s="152"/>
      <c r="E15" s="152"/>
      <c r="F15" s="152"/>
      <c r="G15" s="152"/>
      <c r="H15" s="152"/>
      <c r="I15" s="153"/>
    </row>
    <row r="16" spans="1:9" ht="15">
      <c r="A16" s="32"/>
      <c r="B16" s="151"/>
      <c r="C16" s="151"/>
      <c r="D16" s="152"/>
      <c r="E16" s="152"/>
      <c r="F16" s="152"/>
      <c r="G16" s="152"/>
      <c r="H16" s="152"/>
      <c r="I16" s="153"/>
    </row>
    <row r="17" spans="1:9" ht="15">
      <c r="A17" s="32"/>
      <c r="B17" s="151"/>
      <c r="C17" s="151"/>
      <c r="D17" s="152"/>
      <c r="E17" s="152"/>
      <c r="F17" s="152"/>
      <c r="G17" s="152"/>
      <c r="H17" s="152"/>
      <c r="I17" s="153"/>
    </row>
    <row r="18" spans="1:9" ht="15">
      <c r="A18" s="32"/>
      <c r="B18" s="151"/>
      <c r="C18" s="151"/>
      <c r="D18" s="152"/>
      <c r="E18" s="152"/>
      <c r="F18" s="152"/>
      <c r="G18" s="152"/>
      <c r="H18" s="152"/>
      <c r="I18" s="153"/>
    </row>
    <row r="19" spans="1:9" ht="15">
      <c r="A19" s="32"/>
      <c r="B19" s="151"/>
      <c r="C19" s="151"/>
      <c r="D19" s="152"/>
      <c r="E19" s="152"/>
      <c r="F19" s="152"/>
      <c r="G19" s="152"/>
      <c r="H19" s="152"/>
      <c r="I19" s="153"/>
    </row>
    <row r="20" spans="1:9" ht="15">
      <c r="A20" s="32"/>
      <c r="B20" s="151"/>
      <c r="C20" s="151"/>
      <c r="D20" s="152"/>
      <c r="E20" s="152"/>
      <c r="F20" s="152"/>
      <c r="G20" s="152"/>
      <c r="H20" s="152"/>
      <c r="I20" s="153"/>
    </row>
    <row r="21" spans="1:9" ht="15">
      <c r="A21" s="32"/>
      <c r="B21" s="151"/>
      <c r="C21" s="151"/>
      <c r="D21" s="152"/>
      <c r="E21" s="152"/>
      <c r="F21" s="152"/>
      <c r="G21" s="152"/>
      <c r="H21" s="152"/>
      <c r="I21" s="153"/>
    </row>
    <row r="22" spans="1:9" ht="15">
      <c r="A22" s="32"/>
      <c r="B22" s="151"/>
      <c r="C22" s="151"/>
      <c r="D22" s="152"/>
      <c r="E22" s="152"/>
      <c r="F22" s="152"/>
      <c r="G22" s="152"/>
      <c r="H22" s="152"/>
      <c r="I22" s="153"/>
    </row>
    <row r="23" spans="1:9" ht="15">
      <c r="A23" s="32"/>
      <c r="B23" s="151"/>
      <c r="C23" s="151"/>
      <c r="D23" s="152"/>
      <c r="E23" s="152"/>
      <c r="F23" s="152"/>
      <c r="G23" s="152"/>
      <c r="H23" s="152"/>
      <c r="I23" s="153"/>
    </row>
    <row r="24" spans="1:9" ht="15">
      <c r="A24" s="32"/>
      <c r="B24" s="151"/>
      <c r="C24" s="151"/>
      <c r="D24" s="152"/>
      <c r="E24" s="152"/>
      <c r="F24" s="152"/>
      <c r="G24" s="152"/>
      <c r="H24" s="152"/>
      <c r="I24" s="153"/>
    </row>
    <row r="25" spans="1:9" ht="15">
      <c r="A25" s="32"/>
      <c r="B25" s="151"/>
      <c r="C25" s="151"/>
      <c r="D25" s="152"/>
      <c r="E25" s="152"/>
      <c r="F25" s="152"/>
      <c r="G25" s="152"/>
      <c r="H25" s="152"/>
      <c r="I25" s="153"/>
    </row>
    <row r="26" spans="1:9" ht="15">
      <c r="A26" s="32"/>
      <c r="B26" s="151"/>
      <c r="C26" s="151"/>
      <c r="D26" s="152"/>
      <c r="E26" s="152"/>
      <c r="F26" s="152"/>
      <c r="G26" s="152"/>
      <c r="H26" s="152"/>
      <c r="I26" s="153"/>
    </row>
    <row r="27" spans="1:9" ht="15">
      <c r="A27" s="32"/>
      <c r="B27" s="151"/>
      <c r="C27" s="151"/>
      <c r="D27" s="152"/>
      <c r="E27" s="152"/>
      <c r="F27" s="152"/>
      <c r="G27" s="152"/>
      <c r="H27" s="152"/>
      <c r="I27" s="153"/>
    </row>
    <row r="28" spans="1:9" ht="15">
      <c r="A28" s="32"/>
      <c r="B28" s="151"/>
      <c r="C28" s="151"/>
      <c r="D28" s="152"/>
      <c r="E28" s="152"/>
      <c r="F28" s="152"/>
      <c r="G28" s="152"/>
      <c r="H28" s="152"/>
      <c r="I28" s="153"/>
    </row>
    <row r="29" spans="1:9" ht="15">
      <c r="A29" s="32"/>
      <c r="B29" s="151"/>
      <c r="C29" s="151"/>
      <c r="D29" s="152"/>
      <c r="E29" s="152"/>
      <c r="F29" s="152"/>
      <c r="G29" s="152"/>
      <c r="H29" s="152"/>
      <c r="I29" s="153"/>
    </row>
    <row r="30" spans="1:9" ht="15">
      <c r="A30" s="32"/>
      <c r="B30" s="151"/>
      <c r="C30" s="151"/>
      <c r="D30" s="152"/>
      <c r="E30" s="152"/>
      <c r="F30" s="152"/>
      <c r="G30" s="152"/>
      <c r="H30" s="152"/>
      <c r="I30" s="153"/>
    </row>
    <row r="31" spans="1:9" ht="15">
      <c r="A31" s="32"/>
      <c r="B31" s="151"/>
      <c r="C31" s="151"/>
      <c r="D31" s="152"/>
      <c r="E31" s="152"/>
      <c r="F31" s="152"/>
      <c r="G31" s="152"/>
      <c r="H31" s="152"/>
      <c r="I31" s="153"/>
    </row>
    <row r="32" spans="1:9" ht="15">
      <c r="A32" s="32"/>
      <c r="B32" s="151"/>
      <c r="C32" s="151"/>
      <c r="D32" s="152"/>
      <c r="E32" s="152"/>
      <c r="F32" s="152"/>
      <c r="G32" s="152"/>
      <c r="H32" s="152"/>
      <c r="I32" s="153"/>
    </row>
    <row r="33" spans="1:9" ht="15">
      <c r="A33" s="32"/>
      <c r="B33" s="151"/>
      <c r="C33" s="151"/>
      <c r="D33" s="152"/>
      <c r="E33" s="152"/>
      <c r="F33" s="152"/>
      <c r="G33" s="152"/>
      <c r="H33" s="152"/>
      <c r="I33" s="153"/>
    </row>
    <row r="34" spans="1:9" ht="15">
      <c r="A34" s="32"/>
      <c r="B34" s="151"/>
      <c r="C34" s="151"/>
      <c r="D34" s="152"/>
      <c r="E34" s="152"/>
      <c r="F34" s="152"/>
      <c r="G34" s="152"/>
      <c r="H34" s="152"/>
      <c r="I34" s="153"/>
    </row>
    <row r="35" spans="1:9" ht="15">
      <c r="A35" s="32"/>
      <c r="B35" s="151"/>
      <c r="C35" s="151"/>
      <c r="D35" s="152"/>
      <c r="E35" s="152"/>
      <c r="F35" s="152"/>
      <c r="G35" s="152"/>
      <c r="H35" s="152"/>
      <c r="I35" s="153"/>
    </row>
    <row r="36" spans="1:9" ht="15">
      <c r="A36" s="32"/>
      <c r="B36" s="151"/>
      <c r="C36" s="151"/>
      <c r="D36" s="152"/>
      <c r="E36" s="152"/>
      <c r="F36" s="152"/>
      <c r="G36" s="152"/>
      <c r="H36" s="152"/>
      <c r="I36" s="153"/>
    </row>
    <row r="37" spans="1:9" ht="15">
      <c r="A37" s="32"/>
      <c r="B37" s="151"/>
      <c r="C37" s="151"/>
      <c r="D37" s="152"/>
      <c r="E37" s="152"/>
      <c r="F37" s="152"/>
      <c r="G37" s="152"/>
      <c r="H37" s="152"/>
      <c r="I37" s="153"/>
    </row>
    <row r="38" spans="1:9" ht="15">
      <c r="A38" s="32"/>
      <c r="B38" s="151"/>
      <c r="C38" s="151"/>
      <c r="D38" s="152"/>
      <c r="E38" s="152"/>
      <c r="F38" s="152"/>
      <c r="G38" s="152"/>
      <c r="H38" s="152"/>
      <c r="I38" s="153"/>
    </row>
    <row r="39" spans="1:9" ht="15">
      <c r="A39" s="32"/>
      <c r="B39" s="151"/>
      <c r="C39" s="151"/>
      <c r="D39" s="152"/>
      <c r="E39" s="152"/>
      <c r="F39" s="152"/>
      <c r="G39" s="152"/>
      <c r="H39" s="152"/>
      <c r="I39" s="153"/>
    </row>
    <row r="40" spans="1:9" ht="15">
      <c r="A40" s="32"/>
      <c r="B40" s="151"/>
      <c r="C40" s="151"/>
      <c r="D40" s="152"/>
      <c r="E40" s="152"/>
      <c r="F40" s="152"/>
      <c r="G40" s="152"/>
      <c r="H40" s="152"/>
      <c r="I40" s="153"/>
    </row>
    <row r="41" spans="1:9" ht="15">
      <c r="A41" s="32"/>
      <c r="B41" s="151"/>
      <c r="C41" s="151"/>
      <c r="D41" s="152"/>
      <c r="E41" s="152"/>
      <c r="F41" s="152"/>
      <c r="G41" s="152"/>
      <c r="H41" s="152"/>
      <c r="I41" s="153"/>
    </row>
    <row r="42" spans="1:9" ht="15">
      <c r="A42" s="32"/>
      <c r="B42" s="151"/>
      <c r="C42" s="151"/>
      <c r="D42" s="152"/>
      <c r="E42" s="152"/>
      <c r="F42" s="152"/>
      <c r="G42" s="152"/>
      <c r="H42" s="152"/>
      <c r="I42" s="153"/>
    </row>
    <row r="43" spans="1:9" ht="15">
      <c r="A43" s="32"/>
      <c r="B43" s="151"/>
      <c r="C43" s="151"/>
      <c r="D43" s="152"/>
      <c r="E43" s="152"/>
      <c r="F43" s="152"/>
      <c r="G43" s="152"/>
      <c r="H43" s="152"/>
      <c r="I43" s="153"/>
    </row>
    <row r="44" spans="1:9" ht="15">
      <c r="A44" s="32"/>
      <c r="B44" s="151"/>
      <c r="C44" s="151"/>
      <c r="D44" s="152"/>
      <c r="E44" s="152"/>
      <c r="F44" s="152"/>
      <c r="G44" s="152"/>
      <c r="H44" s="152"/>
      <c r="I44" s="153"/>
    </row>
    <row r="45" spans="1:9" ht="15">
      <c r="A45" s="33"/>
      <c r="B45" s="151"/>
      <c r="C45" s="151"/>
      <c r="D45" s="152"/>
      <c r="E45" s="152"/>
      <c r="F45" s="152"/>
      <c r="G45" s="152"/>
      <c r="H45" s="152"/>
      <c r="I45" s="153"/>
    </row>
    <row r="46" spans="1:9" ht="15">
      <c r="A46" s="33"/>
      <c r="B46" s="151"/>
      <c r="C46" s="151"/>
      <c r="D46" s="152"/>
      <c r="E46" s="152"/>
      <c r="F46" s="152"/>
      <c r="G46" s="152"/>
      <c r="H46" s="152"/>
      <c r="I46" s="153"/>
    </row>
    <row r="47" spans="1:9" ht="15.75" thickBot="1">
      <c r="A47" s="34"/>
      <c r="B47" s="159"/>
      <c r="C47" s="159"/>
      <c r="D47" s="160"/>
      <c r="E47" s="160"/>
      <c r="F47" s="160"/>
      <c r="G47" s="160"/>
      <c r="H47" s="160"/>
      <c r="I47" s="161"/>
    </row>
  </sheetData>
  <sheetProtection formatCells="0" formatColumns="0" formatRows="0" selectLockedCells="1"/>
  <mergeCells count="93">
    <mergeCell ref="B47:C47"/>
    <mergeCell ref="D47:I47"/>
    <mergeCell ref="B39:C39"/>
    <mergeCell ref="D39:I39"/>
    <mergeCell ref="B40:C40"/>
    <mergeCell ref="D40:I40"/>
    <mergeCell ref="B45:C45"/>
    <mergeCell ref="D45:I45"/>
    <mergeCell ref="B43:C43"/>
    <mergeCell ref="D43:I43"/>
    <mergeCell ref="B44:C44"/>
    <mergeCell ref="D44:I44"/>
    <mergeCell ref="B41:C41"/>
    <mergeCell ref="D41:I41"/>
    <mergeCell ref="B38:C38"/>
    <mergeCell ref="D38:I38"/>
    <mergeCell ref="B46:C46"/>
    <mergeCell ref="D46:I46"/>
    <mergeCell ref="B42:C42"/>
    <mergeCell ref="D42:I42"/>
    <mergeCell ref="D7:I7"/>
    <mergeCell ref="B35:C35"/>
    <mergeCell ref="D35:I35"/>
    <mergeCell ref="B36:C36"/>
    <mergeCell ref="D36:I36"/>
    <mergeCell ref="B18:C18"/>
    <mergeCell ref="D18:I18"/>
    <mergeCell ref="B19:C19"/>
    <mergeCell ref="D19:I19"/>
    <mergeCell ref="B20:C20"/>
    <mergeCell ref="D20:I20"/>
    <mergeCell ref="B27:C27"/>
    <mergeCell ref="D27:I27"/>
    <mergeCell ref="B28:C28"/>
    <mergeCell ref="D28:I28"/>
    <mergeCell ref="B31:C31"/>
    <mergeCell ref="B37:C37"/>
    <mergeCell ref="D37:I37"/>
    <mergeCell ref="B29:C29"/>
    <mergeCell ref="D29:I29"/>
    <mergeCell ref="B30:C30"/>
    <mergeCell ref="D30:I30"/>
    <mergeCell ref="B34:C34"/>
    <mergeCell ref="D34:I34"/>
    <mergeCell ref="B32:C32"/>
    <mergeCell ref="D32:I32"/>
    <mergeCell ref="B33:C33"/>
    <mergeCell ref="D33:I33"/>
    <mergeCell ref="D31:I31"/>
    <mergeCell ref="B21:C21"/>
    <mergeCell ref="D21:I21"/>
    <mergeCell ref="B22:C22"/>
    <mergeCell ref="D22:I22"/>
    <mergeCell ref="B23:C23"/>
    <mergeCell ref="D23:I23"/>
    <mergeCell ref="B24:C24"/>
    <mergeCell ref="D24:I24"/>
    <mergeCell ref="B25:C25"/>
    <mergeCell ref="D25:I25"/>
    <mergeCell ref="B26:C26"/>
    <mergeCell ref="D26:I26"/>
    <mergeCell ref="B10:C10"/>
    <mergeCell ref="D10:I10"/>
    <mergeCell ref="B16:C16"/>
    <mergeCell ref="D16:I16"/>
    <mergeCell ref="B17:C17"/>
    <mergeCell ref="D17:I17"/>
    <mergeCell ref="B11:C11"/>
    <mergeCell ref="D11:I11"/>
    <mergeCell ref="B12:C12"/>
    <mergeCell ref="D12:I12"/>
    <mergeCell ref="B13:C13"/>
    <mergeCell ref="D13:I13"/>
    <mergeCell ref="B14:C14"/>
    <mergeCell ref="D14:I14"/>
    <mergeCell ref="B15:C15"/>
    <mergeCell ref="D15:I15"/>
    <mergeCell ref="A1:I1"/>
    <mergeCell ref="B8:C8"/>
    <mergeCell ref="D8:I8"/>
    <mergeCell ref="B9:C9"/>
    <mergeCell ref="D9:I9"/>
    <mergeCell ref="D2:I2"/>
    <mergeCell ref="B2:C2"/>
    <mergeCell ref="D3:I3"/>
    <mergeCell ref="B3:C3"/>
    <mergeCell ref="B4:C4"/>
    <mergeCell ref="D4:I4"/>
    <mergeCell ref="B5:C5"/>
    <mergeCell ref="D5:I5"/>
    <mergeCell ref="B6:C6"/>
    <mergeCell ref="D6:I6"/>
    <mergeCell ref="B7:C7"/>
  </mergeCells>
  <phoneticPr fontId="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S43"/>
  <sheetViews>
    <sheetView view="pageBreakPreview" topLeftCell="A4" zoomScaleNormal="100" zoomScaleSheetLayoutView="100" workbookViewId="0">
      <selection activeCell="A10" sqref="A10:N43"/>
    </sheetView>
  </sheetViews>
  <sheetFormatPr defaultRowHeight="16.5"/>
  <cols>
    <col min="1" max="2" width="8.7109375" style="5" customWidth="1"/>
    <col min="3" max="3" width="5.140625" style="5" customWidth="1"/>
    <col min="4" max="4" width="8.7109375" style="5" customWidth="1"/>
    <col min="5" max="6" width="6.7109375" style="5" customWidth="1"/>
    <col min="7" max="7" width="6.85546875" style="5" customWidth="1"/>
    <col min="8" max="13" width="6.7109375" style="5" customWidth="1"/>
    <col min="14" max="14" width="9.28515625" style="5" customWidth="1"/>
    <col min="15" max="18" width="9.140625" style="4" customWidth="1"/>
    <col min="19" max="19" width="9.140625" style="4"/>
    <col min="20" max="16384" width="9.140625" style="1"/>
  </cols>
  <sheetData>
    <row r="1" spans="1:14" ht="18.75">
      <c r="A1" s="166" t="s">
        <v>142</v>
      </c>
      <c r="B1" s="167"/>
      <c r="C1" s="167"/>
      <c r="D1" s="167"/>
      <c r="E1" s="167"/>
      <c r="F1" s="167"/>
      <c r="G1" s="167"/>
      <c r="H1" s="167"/>
      <c r="I1" s="167"/>
      <c r="J1" s="167"/>
      <c r="K1" s="167"/>
      <c r="L1" s="167"/>
      <c r="M1" s="167"/>
      <c r="N1" s="168"/>
    </row>
    <row r="2" spans="1:14" ht="16.5" customHeight="1">
      <c r="A2" s="162" t="s">
        <v>137</v>
      </c>
      <c r="B2" s="163"/>
      <c r="C2" s="163"/>
      <c r="D2" s="164" t="s">
        <v>143</v>
      </c>
      <c r="E2" s="164"/>
      <c r="F2" s="164"/>
      <c r="G2" s="164"/>
      <c r="H2" s="164"/>
      <c r="I2" s="164"/>
      <c r="J2" s="164"/>
      <c r="K2" s="164"/>
      <c r="L2" s="164"/>
      <c r="M2" s="164"/>
      <c r="N2" s="165"/>
    </row>
    <row r="3" spans="1:14" ht="34.5" customHeight="1">
      <c r="A3" s="162" t="s">
        <v>138</v>
      </c>
      <c r="B3" s="163"/>
      <c r="C3" s="163"/>
      <c r="D3" s="164"/>
      <c r="E3" s="164"/>
      <c r="F3" s="164"/>
      <c r="G3" s="164"/>
      <c r="H3" s="164"/>
      <c r="I3" s="164"/>
      <c r="J3" s="164"/>
      <c r="K3" s="164"/>
      <c r="L3" s="164"/>
      <c r="M3" s="164"/>
      <c r="N3" s="165"/>
    </row>
    <row r="4" spans="1:14" ht="28.5" customHeight="1">
      <c r="A4" s="162" t="s">
        <v>0</v>
      </c>
      <c r="B4" s="163"/>
      <c r="C4" s="163"/>
      <c r="D4" s="164" t="s">
        <v>3</v>
      </c>
      <c r="E4" s="164"/>
      <c r="F4" s="164"/>
      <c r="G4" s="164"/>
      <c r="H4" s="164"/>
      <c r="I4" s="164"/>
      <c r="J4" s="164"/>
      <c r="K4" s="164"/>
      <c r="L4" s="164"/>
      <c r="M4" s="164"/>
      <c r="N4" s="165"/>
    </row>
    <row r="5" spans="1:14" ht="16.5" customHeight="1">
      <c r="A5" s="162" t="s">
        <v>1</v>
      </c>
      <c r="B5" s="163"/>
      <c r="C5" s="163"/>
      <c r="D5" s="183" t="s">
        <v>10</v>
      </c>
      <c r="E5" s="183"/>
      <c r="F5" s="183"/>
      <c r="G5" s="183"/>
      <c r="H5" s="183"/>
      <c r="I5" s="183"/>
      <c r="J5" s="183"/>
      <c r="K5" s="183"/>
      <c r="L5" s="183"/>
      <c r="M5" s="183"/>
      <c r="N5" s="184"/>
    </row>
    <row r="6" spans="1:14" ht="16.5" customHeight="1">
      <c r="A6" s="162" t="s">
        <v>139</v>
      </c>
      <c r="B6" s="163"/>
      <c r="C6" s="163"/>
      <c r="D6" s="183" t="s">
        <v>2</v>
      </c>
      <c r="E6" s="183"/>
      <c r="F6" s="183"/>
      <c r="G6" s="183"/>
      <c r="H6" s="183"/>
      <c r="I6" s="183"/>
      <c r="J6" s="183"/>
      <c r="K6" s="183"/>
      <c r="L6" s="183"/>
      <c r="M6" s="183"/>
      <c r="N6" s="184"/>
    </row>
    <row r="7" spans="1:14" ht="16.5" customHeight="1">
      <c r="A7" s="162" t="s">
        <v>140</v>
      </c>
      <c r="B7" s="163"/>
      <c r="C7" s="163"/>
      <c r="D7" s="185" t="s">
        <v>11</v>
      </c>
      <c r="E7" s="185"/>
      <c r="F7" s="185"/>
      <c r="G7" s="185"/>
      <c r="H7" s="185"/>
      <c r="I7" s="185"/>
      <c r="J7" s="185"/>
      <c r="K7" s="185"/>
      <c r="L7" s="185"/>
      <c r="M7" s="185"/>
      <c r="N7" s="186"/>
    </row>
    <row r="8" spans="1:14" ht="16.5" customHeight="1">
      <c r="A8" s="162" t="s">
        <v>144</v>
      </c>
      <c r="B8" s="163"/>
      <c r="C8" s="163"/>
      <c r="D8" s="169" t="s">
        <v>145</v>
      </c>
      <c r="E8" s="169"/>
      <c r="F8" s="169"/>
      <c r="G8" s="169"/>
      <c r="H8" s="169"/>
      <c r="I8" s="169"/>
      <c r="J8" s="169"/>
      <c r="K8" s="169"/>
      <c r="L8" s="169"/>
      <c r="M8" s="169"/>
      <c r="N8" s="170"/>
    </row>
    <row r="9" spans="1:14" ht="27.75" customHeight="1">
      <c r="A9" s="171" t="s">
        <v>146</v>
      </c>
      <c r="B9" s="172"/>
      <c r="C9" s="172"/>
      <c r="D9" s="172"/>
      <c r="E9" s="172"/>
      <c r="F9" s="172"/>
      <c r="G9" s="172"/>
      <c r="H9" s="172"/>
      <c r="I9" s="172"/>
      <c r="J9" s="172"/>
      <c r="K9" s="172"/>
      <c r="L9" s="172"/>
      <c r="M9" s="172"/>
      <c r="N9" s="173"/>
    </row>
    <row r="10" spans="1:14" ht="16.5" customHeight="1">
      <c r="A10" s="174"/>
      <c r="B10" s="175"/>
      <c r="C10" s="175"/>
      <c r="D10" s="175"/>
      <c r="E10" s="175"/>
      <c r="F10" s="175"/>
      <c r="G10" s="175"/>
      <c r="H10" s="175"/>
      <c r="I10" s="175"/>
      <c r="J10" s="175"/>
      <c r="K10" s="175"/>
      <c r="L10" s="175"/>
      <c r="M10" s="175"/>
      <c r="N10" s="176"/>
    </row>
    <row r="11" spans="1:14" ht="16.5" customHeight="1">
      <c r="A11" s="177"/>
      <c r="B11" s="178"/>
      <c r="C11" s="178"/>
      <c r="D11" s="178"/>
      <c r="E11" s="178"/>
      <c r="F11" s="178"/>
      <c r="G11" s="178"/>
      <c r="H11" s="178"/>
      <c r="I11" s="178"/>
      <c r="J11" s="178"/>
      <c r="K11" s="178"/>
      <c r="L11" s="178"/>
      <c r="M11" s="178"/>
      <c r="N11" s="179"/>
    </row>
    <row r="12" spans="1:14" ht="16.5" customHeight="1">
      <c r="A12" s="177"/>
      <c r="B12" s="178"/>
      <c r="C12" s="178"/>
      <c r="D12" s="178"/>
      <c r="E12" s="178"/>
      <c r="F12" s="178"/>
      <c r="G12" s="178"/>
      <c r="H12" s="178"/>
      <c r="I12" s="178"/>
      <c r="J12" s="178"/>
      <c r="K12" s="178"/>
      <c r="L12" s="178"/>
      <c r="M12" s="178"/>
      <c r="N12" s="179"/>
    </row>
    <row r="13" spans="1:14" ht="16.5" customHeight="1">
      <c r="A13" s="177"/>
      <c r="B13" s="178"/>
      <c r="C13" s="178"/>
      <c r="D13" s="178"/>
      <c r="E13" s="178"/>
      <c r="F13" s="178"/>
      <c r="G13" s="178"/>
      <c r="H13" s="178"/>
      <c r="I13" s="178"/>
      <c r="J13" s="178"/>
      <c r="K13" s="178"/>
      <c r="L13" s="178"/>
      <c r="M13" s="178"/>
      <c r="N13" s="179"/>
    </row>
    <row r="14" spans="1:14" ht="16.5" customHeight="1">
      <c r="A14" s="177"/>
      <c r="B14" s="178"/>
      <c r="C14" s="178"/>
      <c r="D14" s="178"/>
      <c r="E14" s="178"/>
      <c r="F14" s="178"/>
      <c r="G14" s="178"/>
      <c r="H14" s="178"/>
      <c r="I14" s="178"/>
      <c r="J14" s="178"/>
      <c r="K14" s="178"/>
      <c r="L14" s="178"/>
      <c r="M14" s="178"/>
      <c r="N14" s="179"/>
    </row>
    <row r="15" spans="1:14" ht="16.5" customHeight="1">
      <c r="A15" s="177"/>
      <c r="B15" s="178"/>
      <c r="C15" s="178"/>
      <c r="D15" s="178"/>
      <c r="E15" s="178"/>
      <c r="F15" s="178"/>
      <c r="G15" s="178"/>
      <c r="H15" s="178"/>
      <c r="I15" s="178"/>
      <c r="J15" s="178"/>
      <c r="K15" s="178"/>
      <c r="L15" s="178"/>
      <c r="M15" s="178"/>
      <c r="N15" s="179"/>
    </row>
    <row r="16" spans="1:14" ht="16.5" customHeight="1">
      <c r="A16" s="177"/>
      <c r="B16" s="178"/>
      <c r="C16" s="178"/>
      <c r="D16" s="178"/>
      <c r="E16" s="178"/>
      <c r="F16" s="178"/>
      <c r="G16" s="178"/>
      <c r="H16" s="178"/>
      <c r="I16" s="178"/>
      <c r="J16" s="178"/>
      <c r="K16" s="178"/>
      <c r="L16" s="178"/>
      <c r="M16" s="178"/>
      <c r="N16" s="179"/>
    </row>
    <row r="17" spans="1:14" ht="16.5" customHeight="1">
      <c r="A17" s="177"/>
      <c r="B17" s="178"/>
      <c r="C17" s="178"/>
      <c r="D17" s="178"/>
      <c r="E17" s="178"/>
      <c r="F17" s="178"/>
      <c r="G17" s="178"/>
      <c r="H17" s="178"/>
      <c r="I17" s="178"/>
      <c r="J17" s="178"/>
      <c r="K17" s="178"/>
      <c r="L17" s="178"/>
      <c r="M17" s="178"/>
      <c r="N17" s="179"/>
    </row>
    <row r="18" spans="1:14" ht="16.5" customHeight="1">
      <c r="A18" s="177"/>
      <c r="B18" s="178"/>
      <c r="C18" s="178"/>
      <c r="D18" s="178"/>
      <c r="E18" s="178"/>
      <c r="F18" s="178"/>
      <c r="G18" s="178"/>
      <c r="H18" s="178"/>
      <c r="I18" s="178"/>
      <c r="J18" s="178"/>
      <c r="K18" s="178"/>
      <c r="L18" s="178"/>
      <c r="M18" s="178"/>
      <c r="N18" s="179"/>
    </row>
    <row r="19" spans="1:14" ht="16.5" customHeight="1">
      <c r="A19" s="177"/>
      <c r="B19" s="178"/>
      <c r="C19" s="178"/>
      <c r="D19" s="178"/>
      <c r="E19" s="178"/>
      <c r="F19" s="178"/>
      <c r="G19" s="178"/>
      <c r="H19" s="178"/>
      <c r="I19" s="178"/>
      <c r="J19" s="178"/>
      <c r="K19" s="178"/>
      <c r="L19" s="178"/>
      <c r="M19" s="178"/>
      <c r="N19" s="179"/>
    </row>
    <row r="20" spans="1:14" ht="16.5" customHeight="1">
      <c r="A20" s="177"/>
      <c r="B20" s="178"/>
      <c r="C20" s="178"/>
      <c r="D20" s="178"/>
      <c r="E20" s="178"/>
      <c r="F20" s="178"/>
      <c r="G20" s="178"/>
      <c r="H20" s="178"/>
      <c r="I20" s="178"/>
      <c r="J20" s="178"/>
      <c r="K20" s="178"/>
      <c r="L20" s="178"/>
      <c r="M20" s="178"/>
      <c r="N20" s="179"/>
    </row>
    <row r="21" spans="1:14" ht="16.5" customHeight="1">
      <c r="A21" s="177"/>
      <c r="B21" s="178"/>
      <c r="C21" s="178"/>
      <c r="D21" s="178"/>
      <c r="E21" s="178"/>
      <c r="F21" s="178"/>
      <c r="G21" s="178"/>
      <c r="H21" s="178"/>
      <c r="I21" s="178"/>
      <c r="J21" s="178"/>
      <c r="K21" s="178"/>
      <c r="L21" s="178"/>
      <c r="M21" s="178"/>
      <c r="N21" s="179"/>
    </row>
    <row r="22" spans="1:14" ht="16.5" customHeight="1">
      <c r="A22" s="177"/>
      <c r="B22" s="178"/>
      <c r="C22" s="178"/>
      <c r="D22" s="178"/>
      <c r="E22" s="178"/>
      <c r="F22" s="178"/>
      <c r="G22" s="178"/>
      <c r="H22" s="178"/>
      <c r="I22" s="178"/>
      <c r="J22" s="178"/>
      <c r="K22" s="178"/>
      <c r="L22" s="178"/>
      <c r="M22" s="178"/>
      <c r="N22" s="179"/>
    </row>
    <row r="23" spans="1:14" ht="16.5" customHeight="1">
      <c r="A23" s="177"/>
      <c r="B23" s="178"/>
      <c r="C23" s="178"/>
      <c r="D23" s="178"/>
      <c r="E23" s="178"/>
      <c r="F23" s="178"/>
      <c r="G23" s="178"/>
      <c r="H23" s="178"/>
      <c r="I23" s="178"/>
      <c r="J23" s="178"/>
      <c r="K23" s="178"/>
      <c r="L23" s="178"/>
      <c r="M23" s="178"/>
      <c r="N23" s="179"/>
    </row>
    <row r="24" spans="1:14" ht="16.5" customHeight="1">
      <c r="A24" s="177"/>
      <c r="B24" s="178"/>
      <c r="C24" s="178"/>
      <c r="D24" s="178"/>
      <c r="E24" s="178"/>
      <c r="F24" s="178"/>
      <c r="G24" s="178"/>
      <c r="H24" s="178"/>
      <c r="I24" s="178"/>
      <c r="J24" s="178"/>
      <c r="K24" s="178"/>
      <c r="L24" s="178"/>
      <c r="M24" s="178"/>
      <c r="N24" s="179"/>
    </row>
    <row r="25" spans="1:14" ht="16.5" customHeight="1">
      <c r="A25" s="177"/>
      <c r="B25" s="178"/>
      <c r="C25" s="178"/>
      <c r="D25" s="178"/>
      <c r="E25" s="178"/>
      <c r="F25" s="178"/>
      <c r="G25" s="178"/>
      <c r="H25" s="178"/>
      <c r="I25" s="178"/>
      <c r="J25" s="178"/>
      <c r="K25" s="178"/>
      <c r="L25" s="178"/>
      <c r="M25" s="178"/>
      <c r="N25" s="179"/>
    </row>
    <row r="26" spans="1:14" ht="16.5" customHeight="1">
      <c r="A26" s="177"/>
      <c r="B26" s="178"/>
      <c r="C26" s="178"/>
      <c r="D26" s="178"/>
      <c r="E26" s="178"/>
      <c r="F26" s="178"/>
      <c r="G26" s="178"/>
      <c r="H26" s="178"/>
      <c r="I26" s="178"/>
      <c r="J26" s="178"/>
      <c r="K26" s="178"/>
      <c r="L26" s="178"/>
      <c r="M26" s="178"/>
      <c r="N26" s="179"/>
    </row>
    <row r="27" spans="1:14" ht="16.5" customHeight="1">
      <c r="A27" s="177"/>
      <c r="B27" s="178"/>
      <c r="C27" s="178"/>
      <c r="D27" s="178"/>
      <c r="E27" s="178"/>
      <c r="F27" s="178"/>
      <c r="G27" s="178"/>
      <c r="H27" s="178"/>
      <c r="I27" s="178"/>
      <c r="J27" s="178"/>
      <c r="K27" s="178"/>
      <c r="L27" s="178"/>
      <c r="M27" s="178"/>
      <c r="N27" s="179"/>
    </row>
    <row r="28" spans="1:14" ht="16.5" customHeight="1">
      <c r="A28" s="177"/>
      <c r="B28" s="178"/>
      <c r="C28" s="178"/>
      <c r="D28" s="178"/>
      <c r="E28" s="178"/>
      <c r="F28" s="178"/>
      <c r="G28" s="178"/>
      <c r="H28" s="178"/>
      <c r="I28" s="178"/>
      <c r="J28" s="178"/>
      <c r="K28" s="178"/>
      <c r="L28" s="178"/>
      <c r="M28" s="178"/>
      <c r="N28" s="179"/>
    </row>
    <row r="29" spans="1:14" ht="16.5" customHeight="1">
      <c r="A29" s="177"/>
      <c r="B29" s="178"/>
      <c r="C29" s="178"/>
      <c r="D29" s="178"/>
      <c r="E29" s="178"/>
      <c r="F29" s="178"/>
      <c r="G29" s="178"/>
      <c r="H29" s="178"/>
      <c r="I29" s="178"/>
      <c r="J29" s="178"/>
      <c r="K29" s="178"/>
      <c r="L29" s="178"/>
      <c r="M29" s="178"/>
      <c r="N29" s="179"/>
    </row>
    <row r="30" spans="1:14" ht="16.5" customHeight="1">
      <c r="A30" s="177"/>
      <c r="B30" s="178"/>
      <c r="C30" s="178"/>
      <c r="D30" s="178"/>
      <c r="E30" s="178"/>
      <c r="F30" s="178"/>
      <c r="G30" s="178"/>
      <c r="H30" s="178"/>
      <c r="I30" s="178"/>
      <c r="J30" s="178"/>
      <c r="K30" s="178"/>
      <c r="L30" s="178"/>
      <c r="M30" s="178"/>
      <c r="N30" s="179"/>
    </row>
    <row r="31" spans="1:14" ht="16.5" customHeight="1">
      <c r="A31" s="177"/>
      <c r="B31" s="178"/>
      <c r="C31" s="178"/>
      <c r="D31" s="178"/>
      <c r="E31" s="178"/>
      <c r="F31" s="178"/>
      <c r="G31" s="178"/>
      <c r="H31" s="178"/>
      <c r="I31" s="178"/>
      <c r="J31" s="178"/>
      <c r="K31" s="178"/>
      <c r="L31" s="178"/>
      <c r="M31" s="178"/>
      <c r="N31" s="179"/>
    </row>
    <row r="32" spans="1:14" ht="16.5" customHeight="1">
      <c r="A32" s="177"/>
      <c r="B32" s="178"/>
      <c r="C32" s="178"/>
      <c r="D32" s="178"/>
      <c r="E32" s="178"/>
      <c r="F32" s="178"/>
      <c r="G32" s="178"/>
      <c r="H32" s="178"/>
      <c r="I32" s="178"/>
      <c r="J32" s="178"/>
      <c r="K32" s="178"/>
      <c r="L32" s="178"/>
      <c r="M32" s="178"/>
      <c r="N32" s="179"/>
    </row>
    <row r="33" spans="1:14" ht="16.5" customHeight="1">
      <c r="A33" s="177"/>
      <c r="B33" s="178"/>
      <c r="C33" s="178"/>
      <c r="D33" s="178"/>
      <c r="E33" s="178"/>
      <c r="F33" s="178"/>
      <c r="G33" s="178"/>
      <c r="H33" s="178"/>
      <c r="I33" s="178"/>
      <c r="J33" s="178"/>
      <c r="K33" s="178"/>
      <c r="L33" s="178"/>
      <c r="M33" s="178"/>
      <c r="N33" s="179"/>
    </row>
    <row r="34" spans="1:14" ht="16.5" customHeight="1">
      <c r="A34" s="177"/>
      <c r="B34" s="178"/>
      <c r="C34" s="178"/>
      <c r="D34" s="178"/>
      <c r="E34" s="178"/>
      <c r="F34" s="178"/>
      <c r="G34" s="178"/>
      <c r="H34" s="178"/>
      <c r="I34" s="178"/>
      <c r="J34" s="178"/>
      <c r="K34" s="178"/>
      <c r="L34" s="178"/>
      <c r="M34" s="178"/>
      <c r="N34" s="179"/>
    </row>
    <row r="35" spans="1:14" ht="16.5" customHeight="1">
      <c r="A35" s="177"/>
      <c r="B35" s="178"/>
      <c r="C35" s="178"/>
      <c r="D35" s="178"/>
      <c r="E35" s="178"/>
      <c r="F35" s="178"/>
      <c r="G35" s="178"/>
      <c r="H35" s="178"/>
      <c r="I35" s="178"/>
      <c r="J35" s="178"/>
      <c r="K35" s="178"/>
      <c r="L35" s="178"/>
      <c r="M35" s="178"/>
      <c r="N35" s="179"/>
    </row>
    <row r="36" spans="1:14" ht="16.5" customHeight="1">
      <c r="A36" s="177"/>
      <c r="B36" s="178"/>
      <c r="C36" s="178"/>
      <c r="D36" s="178"/>
      <c r="E36" s="178"/>
      <c r="F36" s="178"/>
      <c r="G36" s="178"/>
      <c r="H36" s="178"/>
      <c r="I36" s="178"/>
      <c r="J36" s="178"/>
      <c r="K36" s="178"/>
      <c r="L36" s="178"/>
      <c r="M36" s="178"/>
      <c r="N36" s="179"/>
    </row>
    <row r="37" spans="1:14" ht="16.5" customHeight="1">
      <c r="A37" s="177"/>
      <c r="B37" s="178"/>
      <c r="C37" s="178"/>
      <c r="D37" s="178"/>
      <c r="E37" s="178"/>
      <c r="F37" s="178"/>
      <c r="G37" s="178"/>
      <c r="H37" s="178"/>
      <c r="I37" s="178"/>
      <c r="J37" s="178"/>
      <c r="K37" s="178"/>
      <c r="L37" s="178"/>
      <c r="M37" s="178"/>
      <c r="N37" s="179"/>
    </row>
    <row r="38" spans="1:14" ht="16.5" customHeight="1">
      <c r="A38" s="177"/>
      <c r="B38" s="178"/>
      <c r="C38" s="178"/>
      <c r="D38" s="178"/>
      <c r="E38" s="178"/>
      <c r="F38" s="178"/>
      <c r="G38" s="178"/>
      <c r="H38" s="178"/>
      <c r="I38" s="178"/>
      <c r="J38" s="178"/>
      <c r="K38" s="178"/>
      <c r="L38" s="178"/>
      <c r="M38" s="178"/>
      <c r="N38" s="179"/>
    </row>
    <row r="39" spans="1:14" ht="16.5" customHeight="1">
      <c r="A39" s="177"/>
      <c r="B39" s="178"/>
      <c r="C39" s="178"/>
      <c r="D39" s="178"/>
      <c r="E39" s="178"/>
      <c r="F39" s="178"/>
      <c r="G39" s="178"/>
      <c r="H39" s="178"/>
      <c r="I39" s="178"/>
      <c r="J39" s="178"/>
      <c r="K39" s="178"/>
      <c r="L39" s="178"/>
      <c r="M39" s="178"/>
      <c r="N39" s="179"/>
    </row>
    <row r="40" spans="1:14">
      <c r="A40" s="177"/>
      <c r="B40" s="178"/>
      <c r="C40" s="178"/>
      <c r="D40" s="178"/>
      <c r="E40" s="178"/>
      <c r="F40" s="178"/>
      <c r="G40" s="178"/>
      <c r="H40" s="178"/>
      <c r="I40" s="178"/>
      <c r="J40" s="178"/>
      <c r="K40" s="178"/>
      <c r="L40" s="178"/>
      <c r="M40" s="178"/>
      <c r="N40" s="179"/>
    </row>
    <row r="41" spans="1:14">
      <c r="A41" s="177"/>
      <c r="B41" s="178"/>
      <c r="C41" s="178"/>
      <c r="D41" s="178"/>
      <c r="E41" s="178"/>
      <c r="F41" s="178"/>
      <c r="G41" s="178"/>
      <c r="H41" s="178"/>
      <c r="I41" s="178"/>
      <c r="J41" s="178"/>
      <c r="K41" s="178"/>
      <c r="L41" s="178"/>
      <c r="M41" s="178"/>
      <c r="N41" s="179"/>
    </row>
    <row r="42" spans="1:14" ht="20.25" customHeight="1">
      <c r="A42" s="177"/>
      <c r="B42" s="178"/>
      <c r="C42" s="178"/>
      <c r="D42" s="178"/>
      <c r="E42" s="178"/>
      <c r="F42" s="178"/>
      <c r="G42" s="178"/>
      <c r="H42" s="178"/>
      <c r="I42" s="178"/>
      <c r="J42" s="178"/>
      <c r="K42" s="178"/>
      <c r="L42" s="178"/>
      <c r="M42" s="178"/>
      <c r="N42" s="179"/>
    </row>
    <row r="43" spans="1:14" ht="17.25" thickBot="1">
      <c r="A43" s="180"/>
      <c r="B43" s="181"/>
      <c r="C43" s="181"/>
      <c r="D43" s="181"/>
      <c r="E43" s="181"/>
      <c r="F43" s="181"/>
      <c r="G43" s="181"/>
      <c r="H43" s="181"/>
      <c r="I43" s="181"/>
      <c r="J43" s="181"/>
      <c r="K43" s="181"/>
      <c r="L43" s="181"/>
      <c r="M43" s="181"/>
      <c r="N43" s="182"/>
    </row>
  </sheetData>
  <sheetProtection formatCells="0" formatColumns="0" formatRows="0" insertColumns="0" insertRows="0" insertHyperlinks="0" selectLockedCells="1"/>
  <protectedRanges>
    <protectedRange sqref="A12:M12" name="範圍4_1_1"/>
    <protectedRange sqref="A10:M10" name="範圍3_1_1"/>
  </protectedRanges>
  <mergeCells count="17">
    <mergeCell ref="A8:C8"/>
    <mergeCell ref="D8:N8"/>
    <mergeCell ref="A9:N9"/>
    <mergeCell ref="A10:N43"/>
    <mergeCell ref="A5:C5"/>
    <mergeCell ref="D5:N5"/>
    <mergeCell ref="A6:C6"/>
    <mergeCell ref="D6:N6"/>
    <mergeCell ref="A7:C7"/>
    <mergeCell ref="D7:N7"/>
    <mergeCell ref="A4:C4"/>
    <mergeCell ref="D4:N4"/>
    <mergeCell ref="A1:N1"/>
    <mergeCell ref="A2:C2"/>
    <mergeCell ref="D2:N2"/>
    <mergeCell ref="A3:C3"/>
    <mergeCell ref="D3:N3"/>
  </mergeCells>
  <phoneticPr fontId="3" type="noConversion"/>
  <conditionalFormatting sqref="A10:N43">
    <cfRule type="containsText" dxfId="339" priority="1" operator="containsText" text="1. 貼上產品圖片">
      <formula>NOT(ISERROR(SEARCH("1. 貼上產品圖片",A10)))</formula>
    </cfRule>
  </conditionalFormatting>
  <hyperlinks>
    <hyperlink ref="D7" r:id="rId1"/>
  </hyperlinks>
  <pageMargins left="0.25" right="0.25"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pageSetUpPr fitToPage="1"/>
  </sheetPr>
  <dimension ref="A1:N42"/>
  <sheetViews>
    <sheetView view="pageBreakPreview" zoomScaleNormal="100" zoomScaleSheetLayoutView="100" workbookViewId="0">
      <selection activeCell="B39" sqref="B39:F39"/>
    </sheetView>
  </sheetViews>
  <sheetFormatPr defaultRowHeight="12.75"/>
  <cols>
    <col min="1" max="1" width="45.28515625" style="40" customWidth="1"/>
    <col min="2" max="6" width="16.7109375" style="35" customWidth="1"/>
    <col min="7" max="8" width="9.140625" style="35" hidden="1" customWidth="1"/>
    <col min="9" max="10" width="9.140625" style="35" customWidth="1"/>
    <col min="11" max="14" width="9.140625" style="35"/>
  </cols>
  <sheetData>
    <row r="1" spans="1:6" ht="18.75">
      <c r="A1" s="198" t="s">
        <v>147</v>
      </c>
      <c r="B1" s="199"/>
      <c r="C1" s="199"/>
      <c r="D1" s="199"/>
      <c r="E1" s="199"/>
      <c r="F1" s="200"/>
    </row>
    <row r="2" spans="1:6" ht="15" customHeight="1">
      <c r="A2" s="71" t="s">
        <v>148</v>
      </c>
      <c r="B2" s="201" t="str">
        <f>IF('Cover Page'!H9=0,"",'Cover Page'!H9)</f>
        <v>1T21/VR ONE 7RE</v>
      </c>
      <c r="C2" s="201"/>
      <c r="D2" s="201"/>
      <c r="E2" s="201"/>
      <c r="F2" s="202"/>
    </row>
    <row r="3" spans="1:6" ht="15" customHeight="1">
      <c r="A3" s="41" t="s">
        <v>149</v>
      </c>
      <c r="B3" s="201" t="str">
        <f>'Cover Page'!H8</f>
        <v>Desktop computer</v>
      </c>
      <c r="C3" s="201"/>
      <c r="D3" s="201"/>
      <c r="E3" s="201"/>
      <c r="F3" s="202"/>
    </row>
    <row r="4" spans="1:6" ht="15" customHeight="1">
      <c r="A4" s="41" t="s">
        <v>150</v>
      </c>
      <c r="B4" s="203" t="s">
        <v>293</v>
      </c>
      <c r="C4" s="203"/>
      <c r="D4" s="203"/>
      <c r="E4" s="203"/>
      <c r="F4" s="204"/>
    </row>
    <row r="5" spans="1:6" ht="15" customHeight="1">
      <c r="A5" s="41" t="s">
        <v>151</v>
      </c>
      <c r="B5" s="205">
        <v>2017</v>
      </c>
      <c r="C5" s="205"/>
      <c r="D5" s="205"/>
      <c r="E5" s="205"/>
      <c r="F5" s="206"/>
    </row>
    <row r="6" spans="1:6" ht="15" customHeight="1">
      <c r="A6" s="41" t="s">
        <v>152</v>
      </c>
      <c r="B6" s="196">
        <v>1</v>
      </c>
      <c r="C6" s="196"/>
      <c r="D6" s="196"/>
      <c r="E6" s="196"/>
      <c r="F6" s="197"/>
    </row>
    <row r="7" spans="1:6" ht="15" customHeight="1">
      <c r="A7" s="41" t="s">
        <v>153</v>
      </c>
      <c r="B7" s="196" t="s">
        <v>294</v>
      </c>
      <c r="C7" s="196"/>
      <c r="D7" s="196"/>
      <c r="E7" s="196"/>
      <c r="F7" s="197"/>
    </row>
    <row r="8" spans="1:6" ht="15" customHeight="1">
      <c r="A8" s="41" t="s">
        <v>154</v>
      </c>
      <c r="B8" s="196" t="s">
        <v>305</v>
      </c>
      <c r="C8" s="196"/>
      <c r="D8" s="196"/>
      <c r="E8" s="196"/>
      <c r="F8" s="197"/>
    </row>
    <row r="9" spans="1:6" ht="15" customHeight="1">
      <c r="A9" s="41" t="s">
        <v>155</v>
      </c>
      <c r="B9" s="196" t="s">
        <v>306</v>
      </c>
      <c r="C9" s="196"/>
      <c r="D9" s="196"/>
      <c r="E9" s="196"/>
      <c r="F9" s="197"/>
    </row>
    <row r="10" spans="1:6" ht="15" customHeight="1">
      <c r="A10" s="41" t="s">
        <v>156</v>
      </c>
      <c r="B10" s="196" t="s">
        <v>304</v>
      </c>
      <c r="C10" s="196"/>
      <c r="D10" s="196"/>
      <c r="E10" s="196"/>
      <c r="F10" s="197"/>
    </row>
    <row r="11" spans="1:6" ht="15" customHeight="1">
      <c r="A11" s="41" t="s">
        <v>157</v>
      </c>
      <c r="B11" s="196" t="s">
        <v>303</v>
      </c>
      <c r="C11" s="196"/>
      <c r="D11" s="196"/>
      <c r="E11" s="196"/>
      <c r="F11" s="197"/>
    </row>
    <row r="12" spans="1:6" s="35" customFormat="1" ht="24.75" customHeight="1">
      <c r="A12" s="37" t="s">
        <v>158</v>
      </c>
      <c r="B12" s="196" t="s">
        <v>302</v>
      </c>
      <c r="C12" s="196"/>
      <c r="D12" s="196"/>
      <c r="E12" s="196"/>
      <c r="F12" s="197"/>
    </row>
    <row r="13" spans="1:6" s="35" customFormat="1" ht="40.5" customHeight="1">
      <c r="A13" s="37" t="s">
        <v>159</v>
      </c>
      <c r="B13" s="196" t="s">
        <v>302</v>
      </c>
      <c r="C13" s="196"/>
      <c r="D13" s="196"/>
      <c r="E13" s="196"/>
      <c r="F13" s="197"/>
    </row>
    <row r="14" spans="1:6" s="35" customFormat="1" ht="30" customHeight="1">
      <c r="A14" s="37" t="s">
        <v>160</v>
      </c>
      <c r="B14" s="207" t="s">
        <v>301</v>
      </c>
      <c r="C14" s="208"/>
      <c r="D14" s="208"/>
      <c r="E14" s="208"/>
      <c r="F14" s="209"/>
    </row>
    <row r="15" spans="1:6" s="35" customFormat="1" ht="30" customHeight="1">
      <c r="A15" s="37" t="s">
        <v>161</v>
      </c>
      <c r="B15" s="196" t="s">
        <v>297</v>
      </c>
      <c r="C15" s="196"/>
      <c r="D15" s="196"/>
      <c r="E15" s="196"/>
      <c r="F15" s="197"/>
    </row>
    <row r="16" spans="1:6" s="35" customFormat="1" ht="30" customHeight="1">
      <c r="A16" s="37" t="s">
        <v>162</v>
      </c>
      <c r="B16" s="207" t="s">
        <v>297</v>
      </c>
      <c r="C16" s="208"/>
      <c r="D16" s="208"/>
      <c r="E16" s="208"/>
      <c r="F16" s="209"/>
    </row>
    <row r="17" spans="1:6" s="35" customFormat="1" ht="30" customHeight="1">
      <c r="A17" s="37" t="s">
        <v>163</v>
      </c>
      <c r="B17" s="196" t="s">
        <v>300</v>
      </c>
      <c r="C17" s="196"/>
      <c r="D17" s="196"/>
      <c r="E17" s="196"/>
      <c r="F17" s="197"/>
    </row>
    <row r="18" spans="1:6" s="35" customFormat="1" ht="15" customHeight="1">
      <c r="A18" s="41" t="s">
        <v>164</v>
      </c>
      <c r="B18" s="196">
        <v>8</v>
      </c>
      <c r="C18" s="196"/>
      <c r="D18" s="196"/>
      <c r="E18" s="196"/>
      <c r="F18" s="197"/>
    </row>
    <row r="19" spans="1:6" s="35" customFormat="1" ht="15" customHeight="1">
      <c r="A19" s="41" t="s">
        <v>165</v>
      </c>
      <c r="B19" s="196">
        <v>8</v>
      </c>
      <c r="C19" s="196"/>
      <c r="D19" s="196"/>
      <c r="E19" s="196"/>
      <c r="F19" s="197"/>
    </row>
    <row r="20" spans="1:6" s="35" customFormat="1" ht="15" customHeight="1">
      <c r="A20" s="41" t="s">
        <v>166</v>
      </c>
      <c r="B20" s="196" t="s">
        <v>296</v>
      </c>
      <c r="C20" s="196"/>
      <c r="D20" s="196"/>
      <c r="E20" s="196"/>
      <c r="F20" s="197"/>
    </row>
    <row r="21" spans="1:6" s="35" customFormat="1" ht="15" customHeight="1">
      <c r="A21" s="41" t="s">
        <v>167</v>
      </c>
      <c r="B21" s="196" t="s">
        <v>297</v>
      </c>
      <c r="C21" s="196"/>
      <c r="D21" s="196"/>
      <c r="E21" s="196"/>
      <c r="F21" s="197"/>
    </row>
    <row r="22" spans="1:6" s="35" customFormat="1" ht="21.95" customHeight="1">
      <c r="A22" s="72" t="s">
        <v>168</v>
      </c>
      <c r="B22" s="196" t="s">
        <v>298</v>
      </c>
      <c r="C22" s="196"/>
      <c r="D22" s="196"/>
      <c r="E22" s="196"/>
      <c r="F22" s="197"/>
    </row>
    <row r="23" spans="1:6" s="35" customFormat="1" ht="21.95" customHeight="1">
      <c r="A23" s="72" t="s">
        <v>169</v>
      </c>
      <c r="B23" s="196" t="s">
        <v>299</v>
      </c>
      <c r="C23" s="196"/>
      <c r="D23" s="196"/>
      <c r="E23" s="196"/>
      <c r="F23" s="197"/>
    </row>
    <row r="24" spans="1:6" s="35" customFormat="1" ht="21.95" customHeight="1">
      <c r="A24" s="187" t="s">
        <v>199</v>
      </c>
      <c r="B24" s="190" t="s">
        <v>201</v>
      </c>
      <c r="C24" s="191"/>
      <c r="D24" s="192"/>
      <c r="E24" s="49" t="s">
        <v>202</v>
      </c>
      <c r="F24" s="50" t="s">
        <v>203</v>
      </c>
    </row>
    <row r="25" spans="1:6" s="35" customFormat="1" ht="21.95" customHeight="1">
      <c r="A25" s="188"/>
      <c r="B25" s="190" t="s">
        <v>204</v>
      </c>
      <c r="C25" s="191"/>
      <c r="D25" s="192"/>
      <c r="E25" s="51" t="s">
        <v>295</v>
      </c>
      <c r="F25" s="51" t="s">
        <v>295</v>
      </c>
    </row>
    <row r="26" spans="1:6" s="35" customFormat="1" ht="21.95" customHeight="1">
      <c r="A26" s="188"/>
      <c r="B26" s="190" t="s">
        <v>208</v>
      </c>
      <c r="C26" s="191"/>
      <c r="D26" s="192"/>
      <c r="E26" s="51" t="s">
        <v>295</v>
      </c>
      <c r="F26" s="51" t="s">
        <v>295</v>
      </c>
    </row>
    <row r="27" spans="1:6" s="35" customFormat="1" ht="21.95" customHeight="1">
      <c r="A27" s="188"/>
      <c r="B27" s="190" t="s">
        <v>207</v>
      </c>
      <c r="C27" s="191"/>
      <c r="D27" s="192"/>
      <c r="E27" s="51" t="s">
        <v>296</v>
      </c>
      <c r="F27" s="51" t="s">
        <v>295</v>
      </c>
    </row>
    <row r="28" spans="1:6" s="35" customFormat="1" ht="21.95" customHeight="1">
      <c r="A28" s="188"/>
      <c r="B28" s="190" t="s">
        <v>206</v>
      </c>
      <c r="C28" s="191"/>
      <c r="D28" s="192"/>
      <c r="E28" s="51" t="s">
        <v>295</v>
      </c>
      <c r="F28" s="51" t="s">
        <v>295</v>
      </c>
    </row>
    <row r="29" spans="1:6" s="35" customFormat="1" ht="21.95" customHeight="1">
      <c r="A29" s="188"/>
      <c r="B29" s="190" t="s">
        <v>205</v>
      </c>
      <c r="C29" s="191"/>
      <c r="D29" s="192"/>
      <c r="E29" s="51" t="s">
        <v>295</v>
      </c>
      <c r="F29" s="51" t="s">
        <v>295</v>
      </c>
    </row>
    <row r="30" spans="1:6" s="35" customFormat="1" ht="21.95" customHeight="1">
      <c r="A30" s="189"/>
      <c r="B30" s="193" t="s">
        <v>200</v>
      </c>
      <c r="C30" s="194"/>
      <c r="D30" s="195"/>
      <c r="E30" s="49" t="str">
        <f>IF(AND(OR(E25&gt;75,E25=0),OR(E26=0,E27=0,E28=0,E29=0)),"",IF(OR(OR(E25="N/A",E25="N.A.",E25="n.a."),OR(E26="N/A",E26="N.A.",E26="n.a."),OR(E27="N/A",E27="N.A.",E27="n.a."),OR(E28="N/A",E28="N.A.",E28="n.a."),OR(E29="N/A",E29="N.A.",E29="n.a.")),"N/A",IF(E25&lt;=75,"IPS exempt",IF(AND(E26&gt;=82,E27&gt;=85,E28&gt;=82,E25&gt;75,E29&gt;=0.9),"OK","NG"))))</f>
        <v>OK</v>
      </c>
      <c r="F30" s="50" t="str">
        <f>IF(AND(OR(F25&gt;75,F25=0),OR(F26=0,F27=0,F28=0,F29=0)),"",IF(OR(OR(F25="N/A",F25="N.A.",F25="n.a."),OR(F26="N/A",F26="N.A.",F26="n.a."),OR(F27="N/A",F27="N.A.",F27="n.a."),OR(F28="N/A",F28="N.A.",F28="n.a."),OR(F29="N/A",F29="N.A.",F29="n.a.")),"N/A",IF(F25&lt;=75,"IPS exempt",IF(AND(F26&gt;=82,F27&gt;=85,F28&gt;=82,F25&gt;75,F29&gt;=0.9),"OK","NG"))))</f>
        <v>OK</v>
      </c>
    </row>
    <row r="31" spans="1:6" s="35" customFormat="1" ht="31.5" customHeight="1">
      <c r="A31" s="216" t="s">
        <v>198</v>
      </c>
      <c r="B31" s="60" t="s">
        <v>170</v>
      </c>
      <c r="C31" s="60" t="s">
        <v>171</v>
      </c>
      <c r="D31" s="60" t="s">
        <v>172</v>
      </c>
      <c r="E31" s="60" t="s">
        <v>173</v>
      </c>
      <c r="F31" s="220"/>
    </row>
    <row r="32" spans="1:6" s="35" customFormat="1" ht="13.5" customHeight="1">
      <c r="A32" s="216"/>
      <c r="B32" s="36" t="s">
        <v>296</v>
      </c>
      <c r="C32" s="52" t="str">
        <f>IF(E26="","",E26)</f>
        <v>NA</v>
      </c>
      <c r="D32" s="52" t="str">
        <f>IF(E27="","",E27)</f>
        <v>NA</v>
      </c>
      <c r="E32" s="52" t="str">
        <f>IF(E28="","",E28)</f>
        <v>NA</v>
      </c>
      <c r="F32" s="221"/>
    </row>
    <row r="33" spans="1:8" s="35" customFormat="1" ht="13.5" customHeight="1">
      <c r="A33" s="216"/>
      <c r="B33" s="62" t="s">
        <v>297</v>
      </c>
      <c r="C33" s="52" t="str">
        <f>IF(F26="","",F26)</f>
        <v>NA</v>
      </c>
      <c r="D33" s="52" t="str">
        <f>IF(F27="","",F27)</f>
        <v>NA</v>
      </c>
      <c r="E33" s="52" t="str">
        <f>IF(F28="","",F28)</f>
        <v>NA</v>
      </c>
      <c r="F33" s="222"/>
    </row>
    <row r="34" spans="1:8" s="35" customFormat="1" ht="29.25" customHeight="1">
      <c r="A34" s="216" t="s">
        <v>174</v>
      </c>
      <c r="B34" s="60" t="s">
        <v>175</v>
      </c>
      <c r="C34" s="60" t="s">
        <v>176</v>
      </c>
      <c r="D34" s="60" t="s">
        <v>172</v>
      </c>
      <c r="E34" s="60" t="s">
        <v>177</v>
      </c>
      <c r="F34" s="73" t="s">
        <v>173</v>
      </c>
    </row>
    <row r="35" spans="1:8" s="35" customFormat="1" ht="13.5" customHeight="1">
      <c r="A35" s="216"/>
      <c r="B35" s="62" t="s">
        <v>302</v>
      </c>
      <c r="C35" s="108" t="s">
        <v>302</v>
      </c>
      <c r="D35" s="108" t="s">
        <v>302</v>
      </c>
      <c r="E35" s="108" t="s">
        <v>302</v>
      </c>
      <c r="F35" s="108" t="s">
        <v>302</v>
      </c>
    </row>
    <row r="36" spans="1:8" s="35" customFormat="1" ht="13.5" customHeight="1">
      <c r="A36" s="216"/>
      <c r="B36" s="108" t="s">
        <v>302</v>
      </c>
      <c r="C36" s="108" t="s">
        <v>302</v>
      </c>
      <c r="D36" s="108" t="s">
        <v>302</v>
      </c>
      <c r="E36" s="108" t="s">
        <v>302</v>
      </c>
      <c r="F36" s="108" t="s">
        <v>302</v>
      </c>
    </row>
    <row r="37" spans="1:8" s="35" customFormat="1" ht="20.25" customHeight="1">
      <c r="A37" s="72" t="s">
        <v>178</v>
      </c>
      <c r="B37" s="217" t="s">
        <v>307</v>
      </c>
      <c r="C37" s="218"/>
      <c r="D37" s="218"/>
      <c r="E37" s="218"/>
      <c r="F37" s="219"/>
    </row>
    <row r="38" spans="1:8" s="35" customFormat="1" ht="34.5" customHeight="1">
      <c r="A38" s="37" t="s">
        <v>179</v>
      </c>
      <c r="B38" s="210">
        <v>89.93</v>
      </c>
      <c r="C38" s="211"/>
      <c r="D38" s="211"/>
      <c r="E38" s="211"/>
      <c r="F38" s="212"/>
    </row>
    <row r="39" spans="1:8" s="35" customFormat="1" ht="31.5" customHeight="1">
      <c r="A39" s="37" t="s">
        <v>180</v>
      </c>
      <c r="B39" s="210">
        <v>4.9000000000000004</v>
      </c>
      <c r="C39" s="211"/>
      <c r="D39" s="211"/>
      <c r="E39" s="211"/>
      <c r="F39" s="212"/>
    </row>
    <row r="40" spans="1:8" s="35" customFormat="1" ht="21.75" customHeight="1">
      <c r="A40" s="37" t="s">
        <v>181</v>
      </c>
      <c r="B40" s="210" t="s">
        <v>312</v>
      </c>
      <c r="C40" s="211"/>
      <c r="D40" s="211"/>
      <c r="E40" s="211"/>
      <c r="F40" s="212"/>
      <c r="G40" s="47" t="s">
        <v>182</v>
      </c>
      <c r="H40" s="17" t="s">
        <v>183</v>
      </c>
    </row>
    <row r="41" spans="1:8" s="35" customFormat="1" ht="135.75" customHeight="1" thickBot="1">
      <c r="A41" s="38" t="s">
        <v>141</v>
      </c>
      <c r="B41" s="213" t="str">
        <f>IF('Cover Page'!H8="Select","",IF('Cover Page'!H8="Desktop computer",G41,IF('Cover Page'!H8="Integrated desktop computers",H41,"")))</f>
        <v>"Desktop computer" means a computer where the main unit is intended to be located in a permanent location and is not designed for portability and which is designed for use with an external display and external peripherals such as a keyboard and mouse.</v>
      </c>
      <c r="C41" s="214"/>
      <c r="D41" s="214"/>
      <c r="E41" s="214"/>
      <c r="F41" s="215"/>
      <c r="G41" s="48" t="s">
        <v>122</v>
      </c>
      <c r="H41" s="18" t="s">
        <v>123</v>
      </c>
    </row>
    <row r="42" spans="1:8" s="35" customFormat="1" ht="13.5">
      <c r="A42" s="39"/>
    </row>
  </sheetData>
  <sheetProtection password="90B1" sheet="1" objects="1" scenarios="1" formatCells="0" formatColumns="0" formatRows="0" selectLockedCells="1"/>
  <protectedRanges>
    <protectedRange sqref="B4 D4" name="範圍2_2_1"/>
  </protectedRanges>
  <mergeCells count="39">
    <mergeCell ref="B40:F40"/>
    <mergeCell ref="B41:F41"/>
    <mergeCell ref="A31:A33"/>
    <mergeCell ref="A34:A36"/>
    <mergeCell ref="B37:F37"/>
    <mergeCell ref="B38:F38"/>
    <mergeCell ref="B39:F39"/>
    <mergeCell ref="F31:F33"/>
    <mergeCell ref="B23:F23"/>
    <mergeCell ref="B12:F12"/>
    <mergeCell ref="B13:F13"/>
    <mergeCell ref="B14:F14"/>
    <mergeCell ref="B15:F15"/>
    <mergeCell ref="B16:F16"/>
    <mergeCell ref="B17:F17"/>
    <mergeCell ref="B18:F18"/>
    <mergeCell ref="B19:F19"/>
    <mergeCell ref="B20:F20"/>
    <mergeCell ref="B21:F21"/>
    <mergeCell ref="B22:F22"/>
    <mergeCell ref="B7:F7"/>
    <mergeCell ref="B8:F8"/>
    <mergeCell ref="B9:F9"/>
    <mergeCell ref="B10:F10"/>
    <mergeCell ref="B11:F11"/>
    <mergeCell ref="B6:F6"/>
    <mergeCell ref="A1:F1"/>
    <mergeCell ref="B2:F2"/>
    <mergeCell ref="B3:F3"/>
    <mergeCell ref="B4:F4"/>
    <mergeCell ref="B5:F5"/>
    <mergeCell ref="A24:A30"/>
    <mergeCell ref="B24:D24"/>
    <mergeCell ref="B25:D25"/>
    <mergeCell ref="B26:D26"/>
    <mergeCell ref="B27:D27"/>
    <mergeCell ref="B28:D28"/>
    <mergeCell ref="B29:D29"/>
    <mergeCell ref="B30:D30"/>
  </mergeCells>
  <phoneticPr fontId="3" type="noConversion"/>
  <conditionalFormatting sqref="B2">
    <cfRule type="containsBlanks" dxfId="338" priority="35">
      <formula>LEN(TRIM(B2))=0</formula>
    </cfRule>
  </conditionalFormatting>
  <conditionalFormatting sqref="B3">
    <cfRule type="containsBlanks" dxfId="337" priority="34">
      <formula>LEN(TRIM(B3))=0</formula>
    </cfRule>
  </conditionalFormatting>
  <conditionalFormatting sqref="B5:F23">
    <cfRule type="containsBlanks" dxfId="336" priority="33">
      <formula>LEN(TRIM(B5))=0</formula>
    </cfRule>
  </conditionalFormatting>
  <conditionalFormatting sqref="B32:B33">
    <cfRule type="containsBlanks" dxfId="335" priority="32">
      <formula>LEN(TRIM(B32))=0</formula>
    </cfRule>
  </conditionalFormatting>
  <conditionalFormatting sqref="B35:F36">
    <cfRule type="containsBlanks" dxfId="334" priority="31">
      <formula>LEN(TRIM(B35))=0</formula>
    </cfRule>
    <cfRule type="containsText" dxfId="333" priority="3" operator="containsText" text="N/A">
      <formula>NOT(ISERROR(SEARCH("N/A",B35)))</formula>
    </cfRule>
    <cfRule type="containsText" dxfId="332" priority="2" operator="containsText" text="N.A.">
      <formula>NOT(ISERROR(SEARCH("N.A.",B35)))</formula>
    </cfRule>
    <cfRule type="containsText" dxfId="331" priority="1" operator="containsText" text="n.a.">
      <formula>NOT(ISERROR(SEARCH("n.a.",B35)))</formula>
    </cfRule>
  </conditionalFormatting>
  <conditionalFormatting sqref="B37">
    <cfRule type="notContainsText" dxfId="330" priority="30" operator="notContains" text="Select">
      <formula>ISERROR(SEARCH("Select",B37))</formula>
    </cfRule>
  </conditionalFormatting>
  <conditionalFormatting sqref="B4:F4">
    <cfRule type="notContainsText" dxfId="329" priority="29" operator="notContains" text="(下拉選單-選擇用途說明)">
      <formula>ISERROR(SEARCH("(下拉選單-選擇用途說明)",B4))</formula>
    </cfRule>
  </conditionalFormatting>
  <conditionalFormatting sqref="B38:F40">
    <cfRule type="containsBlanks" dxfId="328" priority="28">
      <formula>LEN(TRIM(B38))=0</formula>
    </cfRule>
  </conditionalFormatting>
  <conditionalFormatting sqref="B41:F41">
    <cfRule type="containsBlanks" dxfId="327" priority="27">
      <formula>LEN(TRIM(B41))=0</formula>
    </cfRule>
  </conditionalFormatting>
  <conditionalFormatting sqref="E30:F30">
    <cfRule type="containsText" dxfId="326" priority="22" operator="containsText" text="NG">
      <formula>NOT(ISERROR(SEARCH("NG",E30)))</formula>
    </cfRule>
    <cfRule type="containsText" dxfId="325" priority="23" operator="containsText" text="OK">
      <formula>NOT(ISERROR(SEARCH("OK",E30)))</formula>
    </cfRule>
    <cfRule type="containsBlanks" dxfId="324" priority="26">
      <formula>LEN(TRIM(E30))=0</formula>
    </cfRule>
  </conditionalFormatting>
  <conditionalFormatting sqref="E30:F30">
    <cfRule type="containsText" dxfId="323" priority="25" operator="containsText" text="IPS exempt">
      <formula>NOT(ISERROR(SEARCH("IPS exempt",E30)))</formula>
    </cfRule>
  </conditionalFormatting>
  <conditionalFormatting sqref="F30">
    <cfRule type="containsText" dxfId="322" priority="24" operator="containsText" text="IPS exempt">
      <formula>NOT(ISERROR(SEARCH("IPS exempt",F30)))</formula>
    </cfRule>
  </conditionalFormatting>
  <conditionalFormatting sqref="E25:F29">
    <cfRule type="containsBlanks" dxfId="321" priority="21">
      <formula>LEN(TRIM(E25))=0</formula>
    </cfRule>
  </conditionalFormatting>
  <conditionalFormatting sqref="E25:F30">
    <cfRule type="containsText" dxfId="320" priority="18" operator="containsText" text="n.a.">
      <formula>NOT(ISERROR(SEARCH("n.a.",E25)))</formula>
    </cfRule>
    <cfRule type="containsText" dxfId="319" priority="19" operator="containsText" text="N.A.">
      <formula>NOT(ISERROR(SEARCH("N.A.",E25)))</formula>
    </cfRule>
    <cfRule type="containsText" dxfId="318" priority="20" operator="containsText" text="N/A">
      <formula>NOT(ISERROR(SEARCH("N/A",E25)))</formula>
    </cfRule>
  </conditionalFormatting>
  <conditionalFormatting sqref="E26:F26">
    <cfRule type="cellIs" dxfId="317" priority="16" operator="between">
      <formula>81.9</formula>
      <formula>0.1</formula>
    </cfRule>
  </conditionalFormatting>
  <conditionalFormatting sqref="E27:F27">
    <cfRule type="cellIs" dxfId="316" priority="15" operator="between">
      <formula>84.9</formula>
      <formula>0.1</formula>
    </cfRule>
  </conditionalFormatting>
  <conditionalFormatting sqref="E28:F28">
    <cfRule type="cellIs" dxfId="315" priority="14" operator="between">
      <formula>81.9</formula>
      <formula>0.1</formula>
    </cfRule>
  </conditionalFormatting>
  <conditionalFormatting sqref="E29:F29">
    <cfRule type="cellIs" dxfId="314" priority="13" operator="between">
      <formula>0.89</formula>
      <formula>0.01</formula>
    </cfRule>
  </conditionalFormatting>
  <conditionalFormatting sqref="C32:E33">
    <cfRule type="containsBlanks" dxfId="313" priority="12">
      <formula>LEN(TRIM(C32))=0</formula>
    </cfRule>
  </conditionalFormatting>
  <conditionalFormatting sqref="B32:E33">
    <cfRule type="containsText" dxfId="312" priority="9" operator="containsText" text="n.a.">
      <formula>NOT(ISERROR(SEARCH("n.a.",B32)))</formula>
    </cfRule>
    <cfRule type="containsText" dxfId="311" priority="10" operator="containsText" text="N.A.">
      <formula>NOT(ISERROR(SEARCH("N.A.",B32)))</formula>
    </cfRule>
    <cfRule type="containsText" dxfId="310" priority="11" operator="containsText" text="N/A">
      <formula>NOT(ISERROR(SEARCH("N/A",B32)))</formula>
    </cfRule>
  </conditionalFormatting>
  <conditionalFormatting sqref="C32:C33">
    <cfRule type="cellIs" dxfId="309" priority="8" operator="between">
      <formula>81.9</formula>
      <formula>0.1</formula>
    </cfRule>
  </conditionalFormatting>
  <conditionalFormatting sqref="D32:D33">
    <cfRule type="cellIs" dxfId="308" priority="7" operator="between">
      <formula>84.9</formula>
      <formula>0.1</formula>
    </cfRule>
  </conditionalFormatting>
  <conditionalFormatting sqref="E32:E33">
    <cfRule type="cellIs" dxfId="307" priority="6" operator="between">
      <formula>81.9</formula>
      <formula>0.1</formula>
    </cfRule>
  </conditionalFormatting>
  <conditionalFormatting sqref="B37:F37">
    <cfRule type="containsText" dxfId="306" priority="5" operator="containsText" text="N/A">
      <formula>NOT(ISERROR(SEARCH("N/A",B37)))</formula>
    </cfRule>
  </conditionalFormatting>
  <conditionalFormatting sqref="B38:F38">
    <cfRule type="containsText" dxfId="305" priority="4" operator="containsText" text="N/A">
      <formula>NOT(ISERROR(SEARCH("N/A",B38)))</formula>
    </cfRule>
  </conditionalFormatting>
  <dataValidations count="2">
    <dataValidation type="list" allowBlank="1" showInputMessage="1" showErrorMessage="1" sqref="B37:F37">
      <formula1>"Select,N/A,Level V,Level VI,Level VII,或更高請自行輸入"</formula1>
    </dataValidation>
    <dataValidation type="list" allowBlank="1" showErrorMessage="1" promptTitle="填寫提示:" prompt="請確認該產品申請用途是家用或商用,並選擇適當的產品用途說明." sqref="B4:F4">
      <formula1>"(下拉選單-選擇用途說明),Intended used at home/school /office.,Intended used at commercial purposes."</formula1>
    </dataValidation>
  </dataValidations>
  <pageMargins left="0.25" right="0.25" top="0.75" bottom="0.75" header="0.3" footer="0.3"/>
  <pageSetup paperSize="9" scale="78" fitToWidth="0" orientation="portrait" r:id="rId1"/>
  <rowBreaks count="1" manualBreakCount="1">
    <brk id="3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dimension ref="A1:D17"/>
  <sheetViews>
    <sheetView view="pageBreakPreview" topLeftCell="A7" zoomScale="90" zoomScaleNormal="90" zoomScaleSheetLayoutView="90" workbookViewId="0">
      <selection activeCell="B4" sqref="B4"/>
    </sheetView>
  </sheetViews>
  <sheetFormatPr defaultRowHeight="12.75"/>
  <cols>
    <col min="1" max="1" width="15.85546875" customWidth="1"/>
    <col min="2" max="2" width="85" customWidth="1"/>
  </cols>
  <sheetData>
    <row r="1" spans="1:2" ht="18.75">
      <c r="A1" s="223" t="s">
        <v>184</v>
      </c>
      <c r="B1" s="224"/>
    </row>
    <row r="2" spans="1:2" ht="51" customHeight="1">
      <c r="A2" s="41" t="s">
        <v>185</v>
      </c>
      <c r="B2" s="42" t="s">
        <v>186</v>
      </c>
    </row>
    <row r="3" spans="1:2" ht="35.25" customHeight="1">
      <c r="A3" s="41" t="s">
        <v>187</v>
      </c>
      <c r="B3" s="42" t="s">
        <v>188</v>
      </c>
    </row>
    <row r="4" spans="1:2" ht="284.25" customHeight="1">
      <c r="A4" s="41" t="s">
        <v>282</v>
      </c>
      <c r="B4" s="107" t="s">
        <v>281</v>
      </c>
    </row>
    <row r="5" spans="1:2" ht="310.5" customHeight="1">
      <c r="A5" s="41" t="s">
        <v>283</v>
      </c>
      <c r="B5" s="107" t="s">
        <v>284</v>
      </c>
    </row>
    <row r="6" spans="1:2" ht="56.25" customHeight="1" thickBot="1">
      <c r="A6" s="43" t="s">
        <v>28</v>
      </c>
      <c r="B6" s="46" t="s">
        <v>189</v>
      </c>
    </row>
    <row r="7" spans="1:2" ht="18.75" customHeight="1">
      <c r="A7" s="223" t="s">
        <v>197</v>
      </c>
      <c r="B7" s="224"/>
    </row>
    <row r="8" spans="1:2" ht="242.25" customHeight="1" thickBot="1">
      <c r="A8" s="43" t="s">
        <v>190</v>
      </c>
      <c r="B8" s="70" t="s">
        <v>191</v>
      </c>
    </row>
    <row r="9" spans="1:2" ht="18.75">
      <c r="A9" s="225" t="s">
        <v>192</v>
      </c>
      <c r="B9" s="226"/>
    </row>
    <row r="10" spans="1:2" ht="138" customHeight="1">
      <c r="A10" s="44" t="s">
        <v>193</v>
      </c>
      <c r="B10" s="42" t="s">
        <v>194</v>
      </c>
    </row>
    <row r="11" spans="1:2" ht="174.75" customHeight="1" thickBot="1">
      <c r="A11" s="45" t="s">
        <v>195</v>
      </c>
      <c r="B11" s="46" t="s">
        <v>196</v>
      </c>
    </row>
    <row r="17" spans="4:4" ht="22.5">
      <c r="D17" ph="1"/>
    </row>
  </sheetData>
  <sheetProtection password="90B1" sheet="1" objects="1" scenarios="1" formatCells="0" formatColumns="0" formatRows="0" selectLockedCells="1"/>
  <mergeCells count="3">
    <mergeCell ref="A1:B1"/>
    <mergeCell ref="A9:B9"/>
    <mergeCell ref="A7:B7"/>
  </mergeCells>
  <phoneticPr fontId="3" type="noConversion"/>
  <pageMargins left="0.25" right="0.25"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dimension ref="A1:F56"/>
  <sheetViews>
    <sheetView view="pageBreakPreview" topLeftCell="A61" zoomScaleNormal="100" zoomScaleSheetLayoutView="100" workbookViewId="0">
      <selection activeCell="E34" sqref="E34"/>
    </sheetView>
  </sheetViews>
  <sheetFormatPr defaultRowHeight="12.75"/>
  <cols>
    <col min="1" max="1" width="21.140625" customWidth="1"/>
    <col min="2" max="2" width="23.28515625" customWidth="1"/>
    <col min="3" max="4" width="12" customWidth="1"/>
    <col min="5" max="5" width="23.28515625" customWidth="1"/>
    <col min="6" max="6" width="8.28515625" customWidth="1"/>
  </cols>
  <sheetData>
    <row r="1" spans="1:6" ht="24.95" customHeight="1">
      <c r="A1" s="225" t="s">
        <v>254</v>
      </c>
      <c r="B1" s="236"/>
      <c r="C1" s="236"/>
      <c r="D1" s="236"/>
      <c r="E1" s="236"/>
      <c r="F1" s="226"/>
    </row>
    <row r="2" spans="1:6" ht="22.5" customHeight="1">
      <c r="A2" s="53" t="s">
        <v>209</v>
      </c>
      <c r="B2" s="282" t="s">
        <v>17</v>
      </c>
      <c r="C2" s="282"/>
      <c r="D2" s="282"/>
      <c r="E2" s="282"/>
      <c r="F2" s="283"/>
    </row>
    <row r="3" spans="1:6" ht="27" customHeight="1">
      <c r="A3" s="53" t="s">
        <v>210</v>
      </c>
      <c r="B3" s="280" t="s">
        <v>255</v>
      </c>
      <c r="C3" s="280"/>
      <c r="D3" s="280"/>
      <c r="E3" s="280"/>
      <c r="F3" s="281"/>
    </row>
    <row r="4" spans="1:6" ht="35.25" customHeight="1">
      <c r="A4" s="53" t="s">
        <v>211</v>
      </c>
      <c r="B4" s="280" t="s">
        <v>258</v>
      </c>
      <c r="C4" s="280"/>
      <c r="D4" s="280"/>
      <c r="E4" s="280"/>
      <c r="F4" s="281"/>
    </row>
    <row r="5" spans="1:6" ht="66.75" customHeight="1">
      <c r="A5" s="53" t="s">
        <v>212</v>
      </c>
      <c r="B5" s="280" t="s">
        <v>259</v>
      </c>
      <c r="C5" s="280"/>
      <c r="D5" s="280"/>
      <c r="E5" s="280"/>
      <c r="F5" s="281"/>
    </row>
    <row r="6" spans="1:6" ht="75.75" customHeight="1">
      <c r="A6" s="53" t="s">
        <v>256</v>
      </c>
      <c r="B6" s="284" t="s">
        <v>260</v>
      </c>
      <c r="C6" s="285"/>
      <c r="D6" s="285"/>
      <c r="E6" s="285"/>
      <c r="F6" s="286"/>
    </row>
    <row r="7" spans="1:6" ht="76.5" customHeight="1">
      <c r="A7" s="53" t="s">
        <v>257</v>
      </c>
      <c r="B7" s="280" t="s">
        <v>261</v>
      </c>
      <c r="C7" s="280"/>
      <c r="D7" s="280"/>
      <c r="E7" s="280"/>
      <c r="F7" s="281"/>
    </row>
    <row r="8" spans="1:6" ht="24.75" customHeight="1">
      <c r="A8" s="274" t="s">
        <v>217</v>
      </c>
      <c r="B8" s="275"/>
      <c r="C8" s="276" t="s">
        <v>209</v>
      </c>
      <c r="D8" s="276" t="s">
        <v>218</v>
      </c>
      <c r="E8" s="276" t="s">
        <v>21</v>
      </c>
      <c r="F8" s="278" t="s">
        <v>25</v>
      </c>
    </row>
    <row r="9" spans="1:6" ht="40.5" customHeight="1">
      <c r="A9" s="53" t="s">
        <v>219</v>
      </c>
      <c r="B9" s="74" t="s">
        <v>262</v>
      </c>
      <c r="C9" s="277"/>
      <c r="D9" s="277"/>
      <c r="E9" s="277"/>
      <c r="F9" s="279"/>
    </row>
    <row r="10" spans="1:6" ht="20.100000000000001" customHeight="1">
      <c r="A10" s="53" t="s">
        <v>18</v>
      </c>
      <c r="B10" s="54">
        <v>0.55000000000000004</v>
      </c>
      <c r="C10" s="75" t="s">
        <v>210</v>
      </c>
      <c r="D10" s="12">
        <v>94</v>
      </c>
      <c r="E10" s="76" t="s">
        <v>22</v>
      </c>
      <c r="F10" s="57">
        <v>5.7</v>
      </c>
    </row>
    <row r="11" spans="1:6" ht="20.100000000000001" customHeight="1">
      <c r="A11" s="53" t="s">
        <v>19</v>
      </c>
      <c r="B11" s="54">
        <v>0.05</v>
      </c>
      <c r="C11" s="75" t="s">
        <v>211</v>
      </c>
      <c r="D11" s="12">
        <v>112</v>
      </c>
      <c r="E11" s="76" t="s">
        <v>23</v>
      </c>
      <c r="F11" s="57">
        <v>5</v>
      </c>
    </row>
    <row r="12" spans="1:6" ht="20.100000000000001" customHeight="1">
      <c r="A12" s="53" t="s">
        <v>20</v>
      </c>
      <c r="B12" s="54">
        <v>0.4</v>
      </c>
      <c r="C12" s="75" t="s">
        <v>212</v>
      </c>
      <c r="D12" s="12">
        <v>134</v>
      </c>
      <c r="E12" s="76" t="s">
        <v>220</v>
      </c>
      <c r="F12" s="57">
        <v>1.7</v>
      </c>
    </row>
    <row r="13" spans="1:6" ht="20.100000000000001" customHeight="1">
      <c r="A13" s="242"/>
      <c r="B13" s="243"/>
      <c r="C13" s="77" t="s">
        <v>256</v>
      </c>
      <c r="D13" s="12">
        <v>150</v>
      </c>
      <c r="E13" s="78" t="s">
        <v>213</v>
      </c>
      <c r="F13" s="57">
        <v>1</v>
      </c>
    </row>
    <row r="14" spans="1:6" ht="20.100000000000001" customHeight="1">
      <c r="A14" s="244"/>
      <c r="B14" s="245"/>
      <c r="C14" s="246"/>
      <c r="D14" s="247"/>
      <c r="E14" s="78" t="s">
        <v>24</v>
      </c>
      <c r="F14" s="57">
        <v>0.5</v>
      </c>
    </row>
    <row r="15" spans="1:6" ht="32.1" customHeight="1">
      <c r="A15" s="79" t="s">
        <v>221</v>
      </c>
      <c r="B15" s="261" t="s">
        <v>222</v>
      </c>
      <c r="C15" s="261"/>
      <c r="D15" s="261"/>
      <c r="E15" s="261"/>
      <c r="F15" s="262"/>
    </row>
    <row r="16" spans="1:6" ht="32.1" customHeight="1">
      <c r="A16" s="79" t="s">
        <v>223</v>
      </c>
      <c r="B16" s="261" t="s">
        <v>224</v>
      </c>
      <c r="C16" s="261"/>
      <c r="D16" s="261"/>
      <c r="E16" s="261"/>
      <c r="F16" s="262"/>
    </row>
    <row r="17" spans="1:6" ht="33.75" customHeight="1">
      <c r="A17" s="79" t="s">
        <v>225</v>
      </c>
      <c r="B17" s="229">
        <v>0.16</v>
      </c>
      <c r="C17" s="229"/>
      <c r="D17" s="229"/>
      <c r="E17" s="229"/>
      <c r="F17" s="263"/>
    </row>
    <row r="18" spans="1:6" ht="35.1" customHeight="1">
      <c r="A18" s="79" t="s">
        <v>226</v>
      </c>
      <c r="B18" s="63" t="s">
        <v>308</v>
      </c>
      <c r="C18" s="227" t="s">
        <v>308</v>
      </c>
      <c r="D18" s="228"/>
      <c r="E18" s="63" t="s">
        <v>308</v>
      </c>
      <c r="F18" s="264"/>
    </row>
    <row r="19" spans="1:6" ht="35.1" customHeight="1" thickBot="1">
      <c r="A19" s="80" t="s">
        <v>227</v>
      </c>
      <c r="B19" s="66" t="s">
        <v>308</v>
      </c>
      <c r="C19" s="266" t="s">
        <v>308</v>
      </c>
      <c r="D19" s="267"/>
      <c r="E19" s="66" t="s">
        <v>308</v>
      </c>
      <c r="F19" s="265"/>
    </row>
    <row r="20" spans="1:6" ht="24.95" customHeight="1">
      <c r="A20" s="198" t="s">
        <v>268</v>
      </c>
      <c r="B20" s="199"/>
      <c r="C20" s="199"/>
      <c r="D20" s="199"/>
      <c r="E20" s="260"/>
      <c r="F20" s="67" t="s">
        <v>214</v>
      </c>
    </row>
    <row r="21" spans="1:6" ht="32.1" customHeight="1">
      <c r="A21" s="81" t="s">
        <v>228</v>
      </c>
      <c r="B21" s="227" t="s">
        <v>302</v>
      </c>
      <c r="C21" s="268"/>
      <c r="D21" s="268"/>
      <c r="E21" s="228"/>
      <c r="F21" s="258" t="s">
        <v>275</v>
      </c>
    </row>
    <row r="22" spans="1:6" ht="32.1" customHeight="1" thickBot="1">
      <c r="A22" s="82" t="s">
        <v>229</v>
      </c>
      <c r="B22" s="269" t="s">
        <v>302</v>
      </c>
      <c r="C22" s="270"/>
      <c r="D22" s="270"/>
      <c r="E22" s="271"/>
      <c r="F22" s="259"/>
    </row>
    <row r="23" spans="1:6" ht="24.95" customHeight="1">
      <c r="A23" s="272" t="s">
        <v>230</v>
      </c>
      <c r="B23" s="273"/>
      <c r="C23" s="273"/>
      <c r="D23" s="273"/>
      <c r="E23" s="273"/>
      <c r="F23" s="67" t="s">
        <v>214</v>
      </c>
    </row>
    <row r="24" spans="1:6" ht="30" customHeight="1">
      <c r="A24" s="79" t="s">
        <v>215</v>
      </c>
      <c r="B24" s="64" t="s">
        <v>309</v>
      </c>
      <c r="C24" s="227">
        <v>0</v>
      </c>
      <c r="D24" s="228"/>
      <c r="E24" s="64">
        <v>0</v>
      </c>
      <c r="F24" s="68"/>
    </row>
    <row r="25" spans="1:6" ht="30" customHeight="1">
      <c r="A25" s="79" t="s">
        <v>231</v>
      </c>
      <c r="B25" s="64" t="s">
        <v>310</v>
      </c>
      <c r="C25" s="227">
        <v>0</v>
      </c>
      <c r="D25" s="228"/>
      <c r="E25" s="64">
        <v>0</v>
      </c>
      <c r="F25" s="69" t="s">
        <v>232</v>
      </c>
    </row>
    <row r="26" spans="1:6" ht="30" customHeight="1">
      <c r="A26" s="83" t="s">
        <v>233</v>
      </c>
      <c r="B26" s="64">
        <v>4</v>
      </c>
      <c r="C26" s="227">
        <v>0</v>
      </c>
      <c r="D26" s="228"/>
      <c r="E26" s="64">
        <v>0</v>
      </c>
      <c r="F26" s="68"/>
    </row>
    <row r="27" spans="1:6" ht="47.25" customHeight="1">
      <c r="A27" s="83" t="s">
        <v>234</v>
      </c>
      <c r="B27" s="64">
        <v>256.26</v>
      </c>
      <c r="C27" s="227">
        <v>0</v>
      </c>
      <c r="D27" s="228"/>
      <c r="E27" s="64">
        <v>0</v>
      </c>
      <c r="F27" s="69" t="s">
        <v>235</v>
      </c>
    </row>
    <row r="28" spans="1:6" ht="29.25" customHeight="1">
      <c r="A28" s="83" t="s">
        <v>267</v>
      </c>
      <c r="B28" s="64">
        <v>230</v>
      </c>
      <c r="C28" s="227">
        <v>0</v>
      </c>
      <c r="D28" s="228"/>
      <c r="E28" s="64">
        <v>0</v>
      </c>
      <c r="F28" s="69" t="s">
        <v>266</v>
      </c>
    </row>
    <row r="29" spans="1:6" ht="30" customHeight="1">
      <c r="A29" s="83" t="s">
        <v>236</v>
      </c>
      <c r="B29" s="64">
        <v>16</v>
      </c>
      <c r="C29" s="227">
        <v>0</v>
      </c>
      <c r="D29" s="228"/>
      <c r="E29" s="64">
        <v>0</v>
      </c>
      <c r="F29" s="69" t="s">
        <v>237</v>
      </c>
    </row>
    <row r="30" spans="1:6" ht="30" customHeight="1">
      <c r="A30" s="83" t="s">
        <v>278</v>
      </c>
      <c r="B30" s="64" t="s">
        <v>311</v>
      </c>
      <c r="C30" s="229" t="s">
        <v>26</v>
      </c>
      <c r="D30" s="229"/>
      <c r="E30" s="64" t="s">
        <v>26</v>
      </c>
      <c r="F30" s="232"/>
    </row>
    <row r="31" spans="1:6" ht="48" customHeight="1" thickBot="1">
      <c r="A31" s="84" t="s">
        <v>209</v>
      </c>
      <c r="B31" s="87" t="str">
        <f>IF(AND(B26&gt;=6,B29&gt;=16, B27&gt;320, B28&gt;1000),"Category A(D Exempt)",IF(AND(B26&gt;=4,OR(B29&gt;=4, B30="G3(w/FB Data Width &gt; 128-bit )", B30="G4", B30="G5", B30="G6", B30="G7")),"Category D",IF(AND(B26&gt;=3,OR(B29&gt;=2, D68="G1", B30="G2", B30="G3(w/FB Data Width &gt; 128-bit )", B30="G2", B30="G3(w/FB Data Width &lt;= 128-bit )", B30="G4", B30="G5", B30="G6", B30="G7")),"Category C",IF(AND(B26=2, B29&gt;=2,OR(B30="Integrated", B30="Select")),"Category B",IF(OR(B26="", B29="", B30="Select"),"","Category A")))))</f>
        <v>Category D</v>
      </c>
      <c r="C31" s="234" t="str">
        <f xml:space="preserve"> IF(AND(C26&gt;=6,C29&gt;=16, C27&gt;320, C28&gt;1000),"Category A(D Exempt)",IF(AND(C26&gt;=4,OR(C29&gt;=4, C30="G3(w/FB Data Width &gt; 128-bit )", C30="G4", C30="G5", C30="G6", C30="G7")),"Category D",IF(AND(C26&gt;=3,OR(C29&gt;=2, E68="G1", C30="G2", C30="G3(w/FB Data Width &gt; 128-bit )", C30="G2", C30="G3(w/FB Data Width &lt;= 128-bit )", C30="G4", C30="G5", C30="G6", C30="G7")),"Category C",IF(AND(C26=2, C29&gt;=2,OR(C30="Integrated", C30="Select")),"Category B",IF(OR(C26="", C29="", C30="Select"),"","Category A")))))</f>
        <v/>
      </c>
      <c r="D31" s="235"/>
      <c r="E31" s="87" t="str">
        <f xml:space="preserve"> IF(AND(E26&gt;=6,E29&gt;=16, E27&gt;320, E28&gt;1000),"Category A(D Exempt)",IF(AND(E26&gt;=4,OR(E29&gt;=4, E30="G3(w/FB Data Width &gt; 128-bit )", E30="G4", E30="G5", E30="G6", E30="G7")),"Category D",IF(AND(E26&gt;=3,OR(E29&gt;=2, G68="G1", E30="G2", E30="G3(w/FB Data Width &gt; 128-bit )", E30="G2", E30="G3(w/FB Data Width &lt;= 128-bit )", E30="G4", E30="G5", E30="G6", E30="G7")),"Category C",IF(AND(E26=2, E29&gt;=2,OR(E30="Integrated", E30="Select")),"Category B",IF(OR(E26="", E29="", E30="Select"),"","Category A")))))</f>
        <v/>
      </c>
      <c r="F31" s="233"/>
    </row>
    <row r="32" spans="1:6" ht="24.95" customHeight="1">
      <c r="A32" s="225" t="s">
        <v>238</v>
      </c>
      <c r="B32" s="236"/>
      <c r="C32" s="236"/>
      <c r="D32" s="236"/>
      <c r="E32" s="236"/>
      <c r="F32" s="226"/>
    </row>
    <row r="33" spans="1:6" ht="37.5" customHeight="1">
      <c r="A33" s="81" t="s">
        <v>239</v>
      </c>
      <c r="B33" s="88">
        <f>IF(OR(B31="Category A",B31="Category B",B31="Category C",B31="Category A(D Exempt)"),(B29-2)*1,IF(B31="Category D",(B29-4)*1,""))</f>
        <v>12</v>
      </c>
      <c r="C33" s="237" t="str">
        <f>IF(OR(C31="Category A",C31="Category B",C31="Category C",C31="Category A(D Exempt)"),(C29-2)*1,IF(C31="Category D",(C29-4)*1,""))</f>
        <v/>
      </c>
      <c r="D33" s="237"/>
      <c r="E33" s="88" t="str">
        <f>IF(OR(E31="Category A",E31="Category B",E31="Category C",E31="Category A(D Exempt)"),(E29-2)*1,IF(E31="Category D",(E29-4)*1,""))</f>
        <v/>
      </c>
      <c r="F33" s="230"/>
    </row>
    <row r="34" spans="1:6" ht="39.950000000000003" customHeight="1">
      <c r="A34" s="81" t="s">
        <v>216</v>
      </c>
      <c r="B34" s="64">
        <v>19.399999999999999</v>
      </c>
      <c r="C34" s="254"/>
      <c r="D34" s="366"/>
      <c r="E34" s="64"/>
      <c r="F34" s="230"/>
    </row>
    <row r="35" spans="1:6" ht="35.1" customHeight="1">
      <c r="A35" s="81" t="s">
        <v>240</v>
      </c>
      <c r="B35" s="88">
        <f>IF(B34="","",IF(B34&gt;1,((B34-1)*25),0))</f>
        <v>459.99999999999994</v>
      </c>
      <c r="C35" s="254"/>
      <c r="D35" s="366"/>
      <c r="E35" s="88" t="str">
        <f>IF(E34="","",IF(E34&gt;1,((E34-1)*25),0))</f>
        <v/>
      </c>
      <c r="F35" s="230"/>
    </row>
    <row r="36" spans="1:6" ht="35.1" customHeight="1">
      <c r="A36" s="81" t="s">
        <v>241</v>
      </c>
      <c r="B36" s="88" t="str">
        <f>IF(B30="Select","",B30)</f>
        <v>G7</v>
      </c>
      <c r="C36" s="254"/>
      <c r="D36" s="366"/>
      <c r="E36" s="368" t="str">
        <f>IF(E30="Select","",E30)</f>
        <v/>
      </c>
      <c r="F36" s="230"/>
    </row>
    <row r="37" spans="1:6" ht="35.1" customHeight="1">
      <c r="A37" s="81" t="s">
        <v>242</v>
      </c>
      <c r="B37" s="88">
        <f>IF(B36="Integrated",0,IF(OR(B36="Select",B36=""),"",IF(B36="G1",18,IF(B36="G2",30,IF(OR(B36="G3(w/FB Data Width &lt;= 128-bit )",B36="G3(w/FB Data Width &gt; 128-bit )"),38,IF(B36="G4",54,IF(B36="G5",72,IF(B36="G6",90,IF(B36="G7",120)))))))))</f>
        <v>120</v>
      </c>
      <c r="C37" s="254"/>
      <c r="D37" s="366"/>
      <c r="E37" s="88" t="str">
        <f>IF(E36="Integrated",0,IF(OR(E36="Select",E36=""),"",IF(E36="G1",18,IF(E36="G2",30,IF(OR(E36="G3(w/FB Data Width &lt;= 128-bit )",E36="G3(w/FB Data Width &gt; 128-bit )"),38,IF(E36="G4",54,IF(E36="G5",72,IF(E36="G6",90,IF(E36="G7",120)))))))))</f>
        <v/>
      </c>
      <c r="F37" s="230"/>
    </row>
    <row r="38" spans="1:6" ht="42.75" customHeight="1">
      <c r="A38" s="81" t="s">
        <v>243</v>
      </c>
      <c r="B38" s="65" t="s">
        <v>308</v>
      </c>
      <c r="C38" s="255" t="s">
        <v>26</v>
      </c>
      <c r="D38" s="255"/>
      <c r="E38" s="65" t="s">
        <v>26</v>
      </c>
      <c r="F38" s="230"/>
    </row>
    <row r="39" spans="1:6" ht="35.1" customHeight="1">
      <c r="A39" s="81" t="s">
        <v>244</v>
      </c>
      <c r="B39" s="88">
        <f>IF(OR(B38="Select",B38=""),"",IF(B38="N/A",0,IF(B38="G1",11,IF(B38="G2",17,IF(B38="G3",22,IF(B38="G4",32,IF(B38="G5",42,IF(B38="G6",53,IF(B38="G7",72)))))))))</f>
        <v>0</v>
      </c>
      <c r="C39" s="254"/>
      <c r="D39" s="366"/>
      <c r="E39" s="88" t="str">
        <f>IF(OR(E38="Select",E38=""),"",IF(E38="N/A",0,IF(E38="G1",11,IF(E38="G2",17,IF(E38="G3",22,IF(E38="G4",32,IF(E38="G5",42,IF(E38="G6",53,IF(E38="G7",72)))))))))</f>
        <v/>
      </c>
      <c r="F39" s="230"/>
    </row>
    <row r="40" spans="1:6" ht="39.950000000000003" customHeight="1">
      <c r="A40" s="81" t="s">
        <v>269</v>
      </c>
      <c r="B40" s="64">
        <v>0</v>
      </c>
      <c r="C40" s="254"/>
      <c r="D40" s="366"/>
      <c r="E40" s="64"/>
      <c r="F40" s="230"/>
    </row>
    <row r="41" spans="1:6" ht="35.1" customHeight="1">
      <c r="A41" s="81" t="s">
        <v>270</v>
      </c>
      <c r="B41" s="88">
        <f>IF(B40="","",IF(B40&gt;=1,(B40*15),0))</f>
        <v>0</v>
      </c>
      <c r="C41" s="254"/>
      <c r="D41" s="366"/>
      <c r="E41" s="88"/>
      <c r="F41" s="230"/>
    </row>
    <row r="42" spans="1:6" ht="39.950000000000003" customHeight="1">
      <c r="A42" s="81" t="s">
        <v>271</v>
      </c>
      <c r="B42" s="64">
        <v>0</v>
      </c>
      <c r="C42" s="254"/>
      <c r="D42" s="366"/>
      <c r="E42" s="64"/>
      <c r="F42" s="230"/>
    </row>
    <row r="43" spans="1:6" ht="35.1" customHeight="1" thickBot="1">
      <c r="A43" s="82" t="s">
        <v>272</v>
      </c>
      <c r="B43" s="89">
        <f>IF(B42="","",IF(B42&gt;=1,(B42*15),0))</f>
        <v>0</v>
      </c>
      <c r="C43" s="254"/>
      <c r="D43" s="366"/>
      <c r="E43" s="89"/>
      <c r="F43" s="231"/>
    </row>
    <row r="44" spans="1:6" s="13" customFormat="1" ht="24.95" customHeight="1">
      <c r="A44" s="225" t="s">
        <v>273</v>
      </c>
      <c r="B44" s="236"/>
      <c r="C44" s="236"/>
      <c r="D44" s="236"/>
      <c r="E44" s="236"/>
      <c r="F44" s="226"/>
    </row>
    <row r="45" spans="1:6" ht="24.95" customHeight="1">
      <c r="A45" s="256" t="s">
        <v>245</v>
      </c>
      <c r="B45" s="257"/>
      <c r="C45" s="257"/>
      <c r="D45" s="257"/>
      <c r="E45" s="257"/>
      <c r="F45" s="85" t="s">
        <v>214</v>
      </c>
    </row>
    <row r="46" spans="1:6" ht="35.1" customHeight="1">
      <c r="A46" s="55" t="s">
        <v>24</v>
      </c>
      <c r="B46" s="56">
        <v>0.5</v>
      </c>
      <c r="C46" s="254"/>
      <c r="D46" s="366"/>
      <c r="E46" s="367"/>
      <c r="F46" s="248" t="s">
        <v>25</v>
      </c>
    </row>
    <row r="47" spans="1:6" ht="35.1" customHeight="1">
      <c r="A47" s="55" t="s">
        <v>246</v>
      </c>
      <c r="B47" s="56">
        <v>0.68</v>
      </c>
      <c r="C47" s="254"/>
      <c r="D47" s="366"/>
      <c r="E47" s="367"/>
      <c r="F47" s="249"/>
    </row>
    <row r="48" spans="1:6" ht="35.1" customHeight="1">
      <c r="A48" s="55" t="s">
        <v>247</v>
      </c>
      <c r="B48" s="56">
        <v>0</v>
      </c>
      <c r="C48" s="254"/>
      <c r="D48" s="366"/>
      <c r="E48" s="367"/>
      <c r="F48" s="249"/>
    </row>
    <row r="49" spans="1:6" ht="35.1" customHeight="1">
      <c r="A49" s="55" t="s">
        <v>248</v>
      </c>
      <c r="B49" s="56">
        <v>0.98</v>
      </c>
      <c r="C49" s="254"/>
      <c r="D49" s="366"/>
      <c r="E49" s="367"/>
      <c r="F49" s="249"/>
    </row>
    <row r="50" spans="1:6" ht="35.1" customHeight="1">
      <c r="A50" s="55" t="s">
        <v>249</v>
      </c>
      <c r="B50" s="56">
        <v>0</v>
      </c>
      <c r="C50" s="254"/>
      <c r="D50" s="366"/>
      <c r="E50" s="367"/>
      <c r="F50" s="249"/>
    </row>
    <row r="51" spans="1:6" ht="35.1" customHeight="1">
      <c r="A51" s="55" t="s">
        <v>263</v>
      </c>
      <c r="B51" s="56">
        <v>19.420000000000002</v>
      </c>
      <c r="C51" s="254"/>
      <c r="D51" s="366"/>
      <c r="E51" s="367"/>
      <c r="F51" s="249"/>
    </row>
    <row r="52" spans="1:6" ht="35.1" customHeight="1">
      <c r="A52" s="55" t="s">
        <v>264</v>
      </c>
      <c r="B52" s="56">
        <v>27.7</v>
      </c>
      <c r="C52" s="254"/>
      <c r="D52" s="366"/>
      <c r="E52" s="367"/>
      <c r="F52" s="250"/>
    </row>
    <row r="53" spans="1:6" ht="24.95" customHeight="1">
      <c r="A53" s="81" t="s">
        <v>250</v>
      </c>
      <c r="B53" s="90" t="str">
        <f>IF(OR(B31="Category A",B31="Category A(D Exempt)"),"94",IF(B31="Category B","112",IF(B31="Category C","134",IF(B31="Category D","150",""))))</f>
        <v>150</v>
      </c>
      <c r="C53" s="238" t="str">
        <f>IF(OR(C31="Category A",C31="Category A(D Exempt)"),"94",IF(C31="Category B","112",IF(C31="Category C","134",IF(C31="Category D","150",""))))</f>
        <v/>
      </c>
      <c r="D53" s="239"/>
      <c r="E53" s="90" t="str">
        <f>IF(OR(E31="Category A",E31="Category A(D Exempt)"),"94",IF(E31="Category B","112",IF(E31="Category C","134",IF(E31="Category D","150",""))))</f>
        <v/>
      </c>
      <c r="F53" s="251" t="s">
        <v>251</v>
      </c>
    </row>
    <row r="54" spans="1:6" ht="33.75" customHeight="1">
      <c r="A54" s="81" t="s">
        <v>252</v>
      </c>
      <c r="B54" s="91">
        <f>IF(OR(B33="",B35="",B37="",B39="",B41="",B43=""),"",SUM(B33,B35,B37,B39,B41,B43))</f>
        <v>592</v>
      </c>
      <c r="C54" s="238" t="str">
        <f>IF(OR(C33="",C35="",C37="",C39="",C41="",C43=""),"",SUM(C33,C35,C37,C39,C41,C43))</f>
        <v/>
      </c>
      <c r="D54" s="239"/>
      <c r="E54" s="91" t="str">
        <f>IF(OR(E33="",E35="",E37="",E39="",E41="",E43=""),"",SUM(E33,E35,E37,E39,E41,E43))</f>
        <v/>
      </c>
      <c r="F54" s="252"/>
    </row>
    <row r="55" spans="1:6" ht="34.5" customHeight="1">
      <c r="A55" s="81" t="s">
        <v>253</v>
      </c>
      <c r="B55" s="91">
        <f>IF(OR(B53="",B54=""),"",SUM(B53+B54))</f>
        <v>742</v>
      </c>
      <c r="C55" s="238" t="str">
        <f>IF(OR(C53="",C54=""),"",SUM(C53+C54))</f>
        <v/>
      </c>
      <c r="D55" s="239"/>
      <c r="E55" s="92" t="str">
        <f>IF(OR(E53="",E54=""),"",SUM(E53+E54))</f>
        <v/>
      </c>
      <c r="F55" s="252"/>
    </row>
    <row r="56" spans="1:6" ht="51" customHeight="1" thickBot="1">
      <c r="A56" s="86" t="s">
        <v>265</v>
      </c>
      <c r="B56" s="93">
        <f>IF(OR(B18="Select",B19="Select"),"請選擇 B19/B20",IF('Product Information'!$B$3="Select","請選擇Cover Page的Product Type為DT或AIO",8.76*(0.55*IF(B19="YES",B48,B47)+0.05*IF(B18="YES",B50,B49)+0.4*IF('Product Information'!$B$3="Integrated desktop computers",B51,B52))))</f>
        <v>100.76627999999999</v>
      </c>
      <c r="C56" s="240">
        <f>IF(OR(C18="Select",C19="Select"),"請選擇 C19/C20",IF('Product Information'!$B$3="Select","請選擇Cover Page的Product Type為DT或AIO",8.76*(0.55*IF(C19="YES",C48,C47)+0.05*IF(C18="YES",C50,C49)+0.4*IF('Product Information'!$B$3="Integrated desktop computers",C51,C52))))</f>
        <v>0</v>
      </c>
      <c r="D56" s="241"/>
      <c r="E56" s="93">
        <f>IF(OR(E18="Select",E19="Select"),"請選擇 E19/E20",IF('Product Information'!$B$3="Select","請選擇Cover Page的Product Type為DT或AIO",8.76*(0.55*IF(E19="YES",E48,E47)+0.05*IF(E18="YES",E50,E49)+0.4*IF('Product Information'!$B$3="Integrated desktop computers",E51,E52))))</f>
        <v>0</v>
      </c>
      <c r="F56" s="253"/>
    </row>
  </sheetData>
  <sheetProtection formatCells="0" formatColumns="0" formatRows="0" selectLockedCells="1"/>
  <mergeCells count="62">
    <mergeCell ref="B7:F7"/>
    <mergeCell ref="A1:F1"/>
    <mergeCell ref="B2:F2"/>
    <mergeCell ref="B3:F3"/>
    <mergeCell ref="B4:F4"/>
    <mergeCell ref="B5:F5"/>
    <mergeCell ref="B6:F6"/>
    <mergeCell ref="A8:B8"/>
    <mergeCell ref="C8:C9"/>
    <mergeCell ref="D8:D9"/>
    <mergeCell ref="E8:E9"/>
    <mergeCell ref="F8:F9"/>
    <mergeCell ref="A23:E23"/>
    <mergeCell ref="C24:D24"/>
    <mergeCell ref="C25:D25"/>
    <mergeCell ref="C26:D26"/>
    <mergeCell ref="C27:D27"/>
    <mergeCell ref="F21:F22"/>
    <mergeCell ref="A20:E20"/>
    <mergeCell ref="B15:F15"/>
    <mergeCell ref="B16:F16"/>
    <mergeCell ref="B17:F17"/>
    <mergeCell ref="F18:F19"/>
    <mergeCell ref="C18:D18"/>
    <mergeCell ref="C19:D19"/>
    <mergeCell ref="B21:E21"/>
    <mergeCell ref="B22:E22"/>
    <mergeCell ref="A13:B14"/>
    <mergeCell ref="C14:D14"/>
    <mergeCell ref="F46:F52"/>
    <mergeCell ref="F53:F56"/>
    <mergeCell ref="C47:D47"/>
    <mergeCell ref="C48:D48"/>
    <mergeCell ref="C49:D49"/>
    <mergeCell ref="C50:D50"/>
    <mergeCell ref="C51:D51"/>
    <mergeCell ref="C38:D38"/>
    <mergeCell ref="C39:D39"/>
    <mergeCell ref="C40:D40"/>
    <mergeCell ref="C41:D41"/>
    <mergeCell ref="A45:E45"/>
    <mergeCell ref="C46:D46"/>
    <mergeCell ref="C52:D52"/>
    <mergeCell ref="A44:F44"/>
    <mergeCell ref="C53:D53"/>
    <mergeCell ref="C54:D54"/>
    <mergeCell ref="C55:D55"/>
    <mergeCell ref="C56:D56"/>
    <mergeCell ref="C29:D29"/>
    <mergeCell ref="C28:D28"/>
    <mergeCell ref="C42:D42"/>
    <mergeCell ref="C43:D43"/>
    <mergeCell ref="F33:F43"/>
    <mergeCell ref="C30:D30"/>
    <mergeCell ref="F30:F31"/>
    <mergeCell ref="C31:D31"/>
    <mergeCell ref="A32:F32"/>
    <mergeCell ref="C33:D33"/>
    <mergeCell ref="C34:D34"/>
    <mergeCell ref="C35:D35"/>
    <mergeCell ref="C36:D36"/>
    <mergeCell ref="C37:D37"/>
  </mergeCells>
  <phoneticPr fontId="3" type="noConversion"/>
  <conditionalFormatting sqref="C28">
    <cfRule type="containsBlanks" dxfId="275" priority="92">
      <formula>LEN(TRIM(C28))=0</formula>
    </cfRule>
  </conditionalFormatting>
  <conditionalFormatting sqref="B46">
    <cfRule type="expression" dxfId="274" priority="89">
      <formula>IF(B46&gt;0.5,B46&gt;0)</formula>
    </cfRule>
    <cfRule type="expression" dxfId="273" priority="90">
      <formula>IF(B46&lt;=0.5,B46&gt;0)</formula>
    </cfRule>
  </conditionalFormatting>
  <conditionalFormatting sqref="B47">
    <cfRule type="expression" dxfId="268" priority="83">
      <formula>B47&gt;1</formula>
    </cfRule>
    <cfRule type="expression" dxfId="267" priority="84">
      <formula>IF(B47&lt;=1,B47&gt;0)</formula>
    </cfRule>
  </conditionalFormatting>
  <conditionalFormatting sqref="B48">
    <cfRule type="expression" dxfId="258" priority="79">
      <formula>B48&gt;1.7</formula>
    </cfRule>
    <cfRule type="expression" dxfId="257" priority="80">
      <formula>IF(B48&lt;=1.7,B48&gt;0)</formula>
    </cfRule>
  </conditionalFormatting>
  <conditionalFormatting sqref="B49">
    <cfRule type="expression" dxfId="252" priority="67">
      <formula>B49&gt;5</formula>
    </cfRule>
    <cfRule type="expression" dxfId="251" priority="68">
      <formula>IF(B49&lt;=5,B49&gt;0)</formula>
    </cfRule>
  </conditionalFormatting>
  <conditionalFormatting sqref="B50">
    <cfRule type="expression" dxfId="250" priority="65">
      <formula>B50&gt;5.7</formula>
    </cfRule>
    <cfRule type="expression" dxfId="249" priority="66">
      <formula>IF(B50&lt;=5.7,B50&gt;0)</formula>
    </cfRule>
  </conditionalFormatting>
  <conditionalFormatting sqref="B56">
    <cfRule type="containsText" dxfId="244" priority="21" operator="containsText" text="請選擇Cover Page的Product Type為DT或AIO">
      <formula>NOT(ISERROR(SEARCH("請選擇Cover Page的Product Type為DT或AIO",B56)))</formula>
    </cfRule>
    <cfRule type="containsText" dxfId="243" priority="37" operator="containsText" text="請選擇 B19/B20">
      <formula>NOT(ISERROR(SEARCH("請選擇 B19/B20",B56)))</formula>
    </cfRule>
    <cfRule type="expression" dxfId="242" priority="57">
      <formula>IF(B56&lt;=B55,B56&gt;0)</formula>
    </cfRule>
    <cfRule type="expression" dxfId="241" priority="58">
      <formula>IF(B56&gt;B55,"")</formula>
    </cfRule>
  </conditionalFormatting>
  <conditionalFormatting sqref="B17:F17">
    <cfRule type="containsBlanks" dxfId="240" priority="54">
      <formula>LEN(TRIM(B17))=0</formula>
    </cfRule>
  </conditionalFormatting>
  <conditionalFormatting sqref="B18:E19">
    <cfRule type="containsText" dxfId="239" priority="34" operator="containsText" text="N/A">
      <formula>NOT(ISERROR(SEARCH("N/A",B18)))</formula>
    </cfRule>
    <cfRule type="containsText" dxfId="238" priority="53" operator="containsText" text="Select">
      <formula>NOT(ISERROR(SEARCH("Select",B18)))</formula>
    </cfRule>
  </conditionalFormatting>
  <conditionalFormatting sqref="F21 B21:B22">
    <cfRule type="containsBlanks" dxfId="237" priority="50">
      <formula>LEN(TRIM(B21))=0</formula>
    </cfRule>
  </conditionalFormatting>
  <conditionalFormatting sqref="B24:E25 B29:D29 B28 B26:D27">
    <cfRule type="containsBlanks" dxfId="236" priority="49">
      <formula>LEN(TRIM(B24))=0</formula>
    </cfRule>
  </conditionalFormatting>
  <conditionalFormatting sqref="B30:D30">
    <cfRule type="containsBlanks" dxfId="235" priority="32">
      <formula>LEN(TRIM(B30))=0</formula>
    </cfRule>
    <cfRule type="containsText" dxfId="234" priority="48" operator="containsText" text="Select">
      <formula>NOT(ISERROR(SEARCH("Select",B30)))</formula>
    </cfRule>
  </conditionalFormatting>
  <conditionalFormatting sqref="B31:C31 E31">
    <cfRule type="containsText" dxfId="233" priority="31" operator="containsText" text="Category A">
      <formula>NOT(ISERROR(SEARCH("Category A",B31)))</formula>
    </cfRule>
    <cfRule type="containsBlanks" dxfId="232" priority="47">
      <formula>LEN(TRIM(B31))=0</formula>
    </cfRule>
  </conditionalFormatting>
  <conditionalFormatting sqref="B33">
    <cfRule type="containsBlanks" dxfId="231" priority="46">
      <formula>LEN(TRIM(B33))=0</formula>
    </cfRule>
  </conditionalFormatting>
  <conditionalFormatting sqref="B34">
    <cfRule type="containsBlanks" dxfId="230" priority="45">
      <formula>LEN(TRIM(B34))=0</formula>
    </cfRule>
  </conditionalFormatting>
  <conditionalFormatting sqref="B35:B37">
    <cfRule type="containsBlanks" dxfId="229" priority="44">
      <formula>LEN(TRIM(B35))=0</formula>
    </cfRule>
  </conditionalFormatting>
  <conditionalFormatting sqref="B38:E38">
    <cfRule type="containsText" dxfId="228" priority="43" operator="containsText" text="Select">
      <formula>NOT(ISERROR(SEARCH("Select",B38)))</formula>
    </cfRule>
  </conditionalFormatting>
  <conditionalFormatting sqref="B39">
    <cfRule type="containsBlanks" dxfId="227" priority="42">
      <formula>LEN(TRIM(B39))=0</formula>
    </cfRule>
  </conditionalFormatting>
  <conditionalFormatting sqref="B40">
    <cfRule type="containsBlanks" dxfId="226" priority="41">
      <formula>LEN(TRIM(B40))=0</formula>
    </cfRule>
  </conditionalFormatting>
  <conditionalFormatting sqref="B41 B43">
    <cfRule type="containsBlanks" dxfId="225" priority="91">
      <formula>LEN(TRIM(B41))=0</formula>
    </cfRule>
  </conditionalFormatting>
  <conditionalFormatting sqref="B46:B52">
    <cfRule type="containsBlanks" dxfId="224" priority="39">
      <formula>LEN(TRIM(B46))=0</formula>
    </cfRule>
  </conditionalFormatting>
  <conditionalFormatting sqref="B55:E55 B53:C54 E53:E54">
    <cfRule type="containsBlanks" dxfId="223" priority="38">
      <formula>LEN(TRIM(B53))=0</formula>
    </cfRule>
  </conditionalFormatting>
  <conditionalFormatting sqref="B31:E31">
    <cfRule type="containsText" dxfId="222" priority="26" operator="containsText" text="Category A(D Exempt)">
      <formula>NOT(ISERROR(SEARCH("Category A(D Exempt)",B31)))</formula>
    </cfRule>
    <cfRule type="containsText" dxfId="221" priority="28" operator="containsText" text="Category D">
      <formula>NOT(ISERROR(SEARCH("Category D",B31)))</formula>
    </cfRule>
    <cfRule type="containsText" dxfId="220" priority="29" operator="containsText" text="Category C">
      <formula>NOT(ISERROR(SEARCH("Category C",B31)))</formula>
    </cfRule>
    <cfRule type="containsText" dxfId="219" priority="30" operator="containsText" text="Category B">
      <formula>NOT(ISERROR(SEARCH("Category B",B31)))</formula>
    </cfRule>
  </conditionalFormatting>
  <conditionalFormatting sqref="E26:E29">
    <cfRule type="containsBlanks" dxfId="218" priority="25">
      <formula>LEN(TRIM(E26))=0</formula>
    </cfRule>
  </conditionalFormatting>
  <conditionalFormatting sqref="E30">
    <cfRule type="containsBlanks" dxfId="217" priority="23">
      <formula>LEN(TRIM(E30))=0</formula>
    </cfRule>
    <cfRule type="containsText" dxfId="216" priority="24" operator="containsText" text="Select">
      <formula>NOT(ISERROR(SEARCH("Select",E30)))</formula>
    </cfRule>
  </conditionalFormatting>
  <conditionalFormatting sqref="B42">
    <cfRule type="containsBlanks" dxfId="215" priority="22">
      <formula>LEN(TRIM(B42))=0</formula>
    </cfRule>
  </conditionalFormatting>
  <conditionalFormatting sqref="C56">
    <cfRule type="containsText" dxfId="214" priority="5" operator="containsText" text="請選擇Cover Page的Product Type為DT或AIO">
      <formula>NOT(ISERROR(SEARCH("請選擇Cover Page的Product Type為DT或AIO",C56)))</formula>
    </cfRule>
    <cfRule type="containsText" dxfId="213" priority="6" operator="containsText" text="請選擇 C19/C20">
      <formula>NOT(ISERROR(SEARCH("請選擇 C19/C20",C56)))</formula>
    </cfRule>
    <cfRule type="expression" dxfId="212" priority="7">
      <formula>IF(C56&lt;=C55,C56&gt;0)</formula>
    </cfRule>
    <cfRule type="expression" dxfId="211" priority="8">
      <formula>IF(C56&gt;C55,"")</formula>
    </cfRule>
  </conditionalFormatting>
  <conditionalFormatting sqref="E56">
    <cfRule type="containsText" dxfId="210" priority="1" operator="containsText" text="請選擇Cover Page的Product Type為DT或AIO">
      <formula>NOT(ISERROR(SEARCH("請選擇Cover Page的Product Type為DT或AIO",E56)))</formula>
    </cfRule>
    <cfRule type="containsText" dxfId="209" priority="2" operator="containsText" text="請選擇 E19/E20">
      <formula>NOT(ISERROR(SEARCH("請選擇 E19/E20",E56)))</formula>
    </cfRule>
    <cfRule type="expression" dxfId="208" priority="3">
      <formula>IF(E56&lt;=E55,E56&gt;0)</formula>
    </cfRule>
    <cfRule type="expression" dxfId="207" priority="4">
      <formula>IF(E56&gt;E55,"")</formula>
    </cfRule>
  </conditionalFormatting>
  <dataValidations count="3">
    <dataValidation type="list" allowBlank="1" showInputMessage="1" showErrorMessage="1" sqref="E38 B38:C38">
      <formula1>"Select, N/A, G1, G2, G3, G4, G5, G6, G7"</formula1>
    </dataValidation>
    <dataValidation type="list" allowBlank="1" showInputMessage="1" showErrorMessage="1" sqref="B30:C30 E30">
      <formula1>"Select,Integrated,G1,G2,G3(w/FB Data Width &lt;= 128-bit ),G3(w/FB Data Width &gt; 128-bit ),G4,G5,G6,G7"</formula1>
    </dataValidation>
    <dataValidation type="list" allowBlank="1" showInputMessage="1" showErrorMessage="1" sqref="B18:C19 E18:E19">
      <formula1>"Select,YES,NO,N/A"</formula1>
    </dataValidation>
  </dataValidations>
  <pageMargins left="0.25" right="0.25"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A1:Q59"/>
  <sheetViews>
    <sheetView view="pageBreakPreview" zoomScaleNormal="100" zoomScaleSheetLayoutView="100" workbookViewId="0">
      <selection activeCell="N15" sqref="N15"/>
    </sheetView>
  </sheetViews>
  <sheetFormatPr defaultRowHeight="12.75"/>
  <cols>
    <col min="4" max="8" width="9.140625" customWidth="1"/>
    <col min="9" max="9" width="9.28515625" customWidth="1"/>
    <col min="10" max="11" width="9" customWidth="1"/>
    <col min="12" max="17" width="9.140625" customWidth="1"/>
  </cols>
  <sheetData>
    <row r="1" spans="1:17" ht="52.5" customHeight="1">
      <c r="A1" s="327" t="s">
        <v>103</v>
      </c>
      <c r="B1" s="328"/>
      <c r="C1" s="328"/>
      <c r="D1" s="328"/>
      <c r="E1" s="328"/>
      <c r="F1" s="328"/>
      <c r="G1" s="328"/>
      <c r="H1" s="328"/>
      <c r="I1" s="328"/>
      <c r="J1" s="328"/>
      <c r="K1" s="329"/>
    </row>
    <row r="2" spans="1:17">
      <c r="A2" s="94"/>
      <c r="B2" s="95"/>
      <c r="C2" s="95"/>
      <c r="D2" s="95"/>
      <c r="E2" s="95"/>
      <c r="F2" s="357" t="s">
        <v>31</v>
      </c>
      <c r="G2" s="357"/>
      <c r="H2" s="357"/>
      <c r="I2" s="358" t="str">
        <f>'Cover Page'!H10</f>
        <v>2017\07\05</v>
      </c>
      <c r="J2" s="358"/>
      <c r="K2" s="359"/>
    </row>
    <row r="3" spans="1:17">
      <c r="A3" s="94"/>
      <c r="B3" s="95"/>
      <c r="C3" s="95"/>
      <c r="D3" s="95"/>
      <c r="E3" s="95"/>
      <c r="F3" s="95"/>
      <c r="G3" s="95"/>
      <c r="H3" s="95"/>
      <c r="I3" s="95"/>
      <c r="J3" s="95"/>
      <c r="K3" s="96"/>
    </row>
    <row r="4" spans="1:17" ht="14.1" customHeight="1">
      <c r="A4" s="360" t="s">
        <v>33</v>
      </c>
      <c r="B4" s="343" t="s">
        <v>32</v>
      </c>
      <c r="C4" s="343"/>
      <c r="D4" s="292" t="str">
        <f>'Cover Page'!H8</f>
        <v>Desktop computer</v>
      </c>
      <c r="E4" s="292"/>
      <c r="F4" s="292"/>
      <c r="G4" s="292"/>
      <c r="H4" s="292"/>
      <c r="I4" s="292"/>
      <c r="J4" s="362"/>
      <c r="K4" s="363"/>
    </row>
    <row r="5" spans="1:17" ht="14.1" customHeight="1">
      <c r="A5" s="360"/>
      <c r="B5" s="343" t="s">
        <v>107</v>
      </c>
      <c r="C5" s="343"/>
      <c r="D5" s="311" t="str">
        <f>'ErP Lot 3 DT-AIO Test Template'!B31</f>
        <v>Category D</v>
      </c>
      <c r="E5" s="361"/>
      <c r="F5" s="311" t="str">
        <f>'ErP Lot 3 DT-AIO Test Template'!C31</f>
        <v/>
      </c>
      <c r="G5" s="361"/>
      <c r="H5" s="292" t="str">
        <f>'ErP Lot 3 DT-AIO Test Template'!E31</f>
        <v/>
      </c>
      <c r="I5" s="292"/>
      <c r="J5" s="364"/>
      <c r="K5" s="365"/>
    </row>
    <row r="6" spans="1:17" ht="14.1" customHeight="1">
      <c r="A6" s="360" t="s">
        <v>34</v>
      </c>
      <c r="B6" s="343" t="s">
        <v>35</v>
      </c>
      <c r="C6" s="343"/>
      <c r="D6" s="292">
        <f>IF('Product Information'!B5="","",'Product Information'!B5)</f>
        <v>2017</v>
      </c>
      <c r="E6" s="292"/>
      <c r="F6" s="292"/>
      <c r="G6" s="292"/>
      <c r="H6" s="292"/>
      <c r="I6" s="292"/>
      <c r="J6" s="292"/>
      <c r="K6" s="344"/>
    </row>
    <row r="7" spans="1:17" ht="14.1" customHeight="1">
      <c r="A7" s="360"/>
      <c r="B7" s="343" t="s">
        <v>38</v>
      </c>
      <c r="C7" s="343"/>
      <c r="D7" s="292" t="str">
        <f>'General Information'!D4</f>
        <v>No.69, Lide St., Zhonghe Dist., New Taipei City 235, Taiwan R.O.C.</v>
      </c>
      <c r="E7" s="292"/>
      <c r="F7" s="292"/>
      <c r="G7" s="292"/>
      <c r="H7" s="292"/>
      <c r="I7" s="292"/>
      <c r="J7" s="292"/>
      <c r="K7" s="344"/>
    </row>
    <row r="8" spans="1:17" ht="14.1" customHeight="1">
      <c r="A8" s="97" t="s">
        <v>36</v>
      </c>
      <c r="B8" s="343" t="s">
        <v>37</v>
      </c>
      <c r="C8" s="343"/>
      <c r="D8" s="292" t="str">
        <f>'Cover Page'!H9</f>
        <v>1T21/VR ONE 7RE</v>
      </c>
      <c r="E8" s="292"/>
      <c r="F8" s="292"/>
      <c r="G8" s="292"/>
      <c r="H8" s="292"/>
      <c r="I8" s="292"/>
      <c r="J8" s="292"/>
      <c r="K8" s="344"/>
    </row>
    <row r="9" spans="1:17" ht="30" customHeight="1">
      <c r="A9" s="97" t="s">
        <v>39</v>
      </c>
      <c r="B9" s="303" t="s">
        <v>274</v>
      </c>
      <c r="C9" s="303"/>
      <c r="D9" s="292">
        <f>IF('Product Information'!B5="","",'Product Information'!B5)</f>
        <v>2017</v>
      </c>
      <c r="E9" s="292"/>
      <c r="F9" s="292"/>
      <c r="G9" s="292"/>
      <c r="H9" s="292"/>
      <c r="I9" s="292"/>
      <c r="J9" s="292"/>
      <c r="K9" s="344"/>
    </row>
    <row r="10" spans="1:17" ht="38.25" customHeight="1">
      <c r="A10" s="98" t="s">
        <v>40</v>
      </c>
      <c r="B10" s="335" t="s">
        <v>105</v>
      </c>
      <c r="C10" s="335"/>
      <c r="D10" s="335"/>
      <c r="E10" s="335"/>
      <c r="F10" s="335"/>
      <c r="G10" s="61" t="str">
        <f>IF(OR('ErP Lot 3 DT-AIO Test Template'!$B$30="Select",'ErP Lot 3 DT-AIO Test Template'!$B$56="請選擇 B19/B20"),"",IF('ErP Lot 3 DT-AIO Test Template'!$B$30="Integrated",'ErP Lot 3 DT-AIO Test Template'!$B$56,""))</f>
        <v/>
      </c>
      <c r="H10" s="61" t="str">
        <f>IF(OR('ErP Lot 3 DT-AIO Test Template'!$C$30="Select",'ErP Lot 3 DT-AIO Test Template'!$C$56="請選擇 C19/C20"),"",IF('ErP Lot 3 DT-AIO Test Template'!$C$30="Integrated",'ErP Lot 3 DT-AIO Test Template'!$C$56,""))</f>
        <v/>
      </c>
      <c r="I10" s="61" t="str">
        <f>IF(OR('ErP Lot 3 DT-AIO Test Template'!$E$30="Select",'ErP Lot 3 DT-AIO Test Template'!$E$56="請選擇 E19/E20"),"",IF('ErP Lot 3 DT-AIO Test Template'!$E$30="Integrated",'ErP Lot 3 DT-AIO Test Template'!$E$56,""))</f>
        <v/>
      </c>
      <c r="J10" s="292" t="s">
        <v>277</v>
      </c>
      <c r="K10" s="344"/>
    </row>
    <row r="11" spans="1:17" ht="38.25" customHeight="1">
      <c r="A11" s="44" t="s">
        <v>41</v>
      </c>
      <c r="B11" s="335" t="s">
        <v>106</v>
      </c>
      <c r="C11" s="335"/>
      <c r="D11" s="335"/>
      <c r="E11" s="335"/>
      <c r="F11" s="335"/>
      <c r="G11" s="61">
        <f>IF(OR('ErP Lot 3 DT-AIO Test Template'!$B$30="Select",'ErP Lot 3 DT-AIO Test Template'!$B$56="請選擇 B19/B20"),"",IF('ErP Lot 3 DT-AIO Test Template'!$B$30="Integrated","",('ErP Lot 3 DT-AIO Test Template'!$B$56+'ErP Lot 3 DT-AIO Test Template'!$B$37+'ErP Lot 3 DT-AIO Test Template'!$B$39)))</f>
        <v>220.76627999999999</v>
      </c>
      <c r="H11" s="61" t="str">
        <f>IF(OR('ErP Lot 3 DT-AIO Test Template'!$C$30="Select",'ErP Lot 3 DT-AIO Test Template'!$C$56="請選擇 C19/C20"),"",IF('ErP Lot 3 DT-AIO Test Template'!$C$30="Integrated","",('ErP Lot 3 DT-AIO Test Template'!$C$56+'ErP Lot 3 DT-AIO Test Template'!$C$37+'ErP Lot 3 DT-AIO Test Template'!$C$39)))</f>
        <v/>
      </c>
      <c r="I11" s="61" t="str">
        <f>IF(OR('ErP Lot 3 DT-AIO Test Template'!$E$30="Select",'ErP Lot 3 DT-AIO Test Template'!$E$56="請選擇 E19/E20"),"",IF('ErP Lot 3 DT-AIO Test Template'!$E$30="Integrated","",('ErP Lot 3 DT-AIO Test Template'!$E$56+'ErP Lot 3 DT-AIO Test Template'!$E$37+'ErP Lot 3 DT-AIO Test Template'!$E$39)))</f>
        <v/>
      </c>
      <c r="J11" s="292" t="s">
        <v>277</v>
      </c>
      <c r="K11" s="344"/>
      <c r="L11" s="15"/>
      <c r="M11" s="15"/>
      <c r="N11" s="15"/>
      <c r="O11" s="15"/>
      <c r="P11" s="15"/>
      <c r="Q11" s="15"/>
    </row>
    <row r="12" spans="1:17" ht="32.25" customHeight="1">
      <c r="A12" s="99"/>
      <c r="B12" s="302" t="s">
        <v>42</v>
      </c>
      <c r="C12" s="302"/>
      <c r="D12" s="292" t="str">
        <f>IF('ErP Lot 3 DT-AIO Test Template'!B31="","",'ErP Lot 3 DT-AIO Test Template'!B31)</f>
        <v>Category D</v>
      </c>
      <c r="E12" s="292"/>
      <c r="F12" s="292" t="str">
        <f>IF('ErP Lot 3 DT-AIO Test Template'!C31="","",'ErP Lot 3 DT-AIO Test Template'!C31)</f>
        <v/>
      </c>
      <c r="G12" s="292"/>
      <c r="H12" s="292" t="str">
        <f>IF('ErP Lot 3 DT-AIO Test Template'!E31="","",'ErP Lot 3 DT-AIO Test Template'!P9E32)</f>
        <v/>
      </c>
      <c r="I12" s="292"/>
      <c r="J12" s="292" t="s">
        <v>279</v>
      </c>
      <c r="K12" s="344"/>
    </row>
    <row r="13" spans="1:17" ht="14.1" customHeight="1">
      <c r="A13" s="44" t="s">
        <v>43</v>
      </c>
      <c r="B13" s="291" t="s">
        <v>48</v>
      </c>
      <c r="C13" s="291"/>
      <c r="D13" s="292">
        <f>IF('Product Information'!$B$3="Select","",IF(OR('ErP Lot 3 DT-AIO Test Template'!B49="",'ErP Lot 3 DT-AIO Test Template'!B50=""),"",IF('Product Information'!$B$3="Integrated desktop computers",'ErP Lot 3 DT-AIO Test Template'!$B$49,'ErP Lot 3 DT-AIO Test Template'!B50)))</f>
        <v>0</v>
      </c>
      <c r="E13" s="292"/>
      <c r="F13" s="292" t="str">
        <f>IF('Product Information'!$B$3="Select","",IF(OR('ErP Lot 3 DT-AIO Test Template'!C49="",'ErP Lot 3 DT-AIO Test Template'!C50=""),"",IF('Product Information'!$B$3="Integrated desktop computers",'ErP Lot 3 DT-AIO Test Template'!C49,'ErP Lot 3 DT-AIO Test Template'!C50)))</f>
        <v/>
      </c>
      <c r="G13" s="292"/>
      <c r="H13" s="292" t="str">
        <f>IF('Product Information'!$B$3="Select","",IF(OR('ErP Lot 3 DT-AIO Test Template'!E49="",'ErP Lot 3 DT-AIO Test Template'!E50=""),"",IF('Product Information'!$B$3="Integrated desktop computers",'ErP Lot 3 DT-AIO Test Template'!E49,'ErP Lot 3 DT-AIO Test Template'!E50)))</f>
        <v/>
      </c>
      <c r="I13" s="292"/>
      <c r="J13" s="292" t="s">
        <v>280</v>
      </c>
      <c r="K13" s="344"/>
    </row>
    <row r="14" spans="1:17" ht="14.1" customHeight="1">
      <c r="A14" s="44" t="s">
        <v>44</v>
      </c>
      <c r="B14" s="291" t="s">
        <v>49</v>
      </c>
      <c r="C14" s="291"/>
      <c r="D14" s="292">
        <f>IF('ErP Lot 3 DT-AIO Test Template'!B49="","",'ErP Lot 3 DT-AIO Test Template'!B49)</f>
        <v>0.98</v>
      </c>
      <c r="E14" s="292"/>
      <c r="F14" s="292" t="str">
        <f>IF('ErP Lot 3 DT-AIO Test Template'!C49="","",'ErP Lot 3 DT-AIO Test Template'!C49)</f>
        <v/>
      </c>
      <c r="G14" s="292"/>
      <c r="H14" s="292" t="str">
        <f>IF('ErP Lot 3 DT-AIO Test Template'!E49="","",'ErP Lot 3 DT-AIO Test Template'!E49)</f>
        <v/>
      </c>
      <c r="I14" s="292"/>
      <c r="J14" s="292"/>
      <c r="K14" s="344"/>
      <c r="L14" s="14"/>
      <c r="M14" s="14"/>
    </row>
    <row r="15" spans="1:17" ht="25.5" customHeight="1">
      <c r="A15" s="44" t="s">
        <v>45</v>
      </c>
      <c r="B15" s="291" t="s">
        <v>50</v>
      </c>
      <c r="C15" s="291"/>
      <c r="D15" s="292">
        <f>IF('ErP Lot 3 DT-AIO Test Template'!B50="","",'ErP Lot 3 DT-AIO Test Template'!B50)</f>
        <v>0</v>
      </c>
      <c r="E15" s="292"/>
      <c r="F15" s="292" t="str">
        <f>IF('ErP Lot 3 DT-AIO Test Template'!C50="","",'ErP Lot 3 DT-AIO Test Template'!C50)</f>
        <v/>
      </c>
      <c r="G15" s="292"/>
      <c r="H15" s="292" t="str">
        <f>IF('ErP Lot 3 DT-AIO Test Template'!E50="","",'ErP Lot 3 DT-AIO Test Template'!E50)</f>
        <v/>
      </c>
      <c r="I15" s="292"/>
      <c r="J15" s="292"/>
      <c r="K15" s="344"/>
    </row>
    <row r="16" spans="1:17" ht="14.1" customHeight="1">
      <c r="A16" s="44" t="s">
        <v>46</v>
      </c>
      <c r="B16" s="291" t="s">
        <v>51</v>
      </c>
      <c r="C16" s="291"/>
      <c r="D16" s="292">
        <f>IF('ErP Lot 3 DT-AIO Test Template'!B47="","",'ErP Lot 3 DT-AIO Test Template'!B47)</f>
        <v>0.68</v>
      </c>
      <c r="E16" s="292"/>
      <c r="F16" s="292" t="str">
        <f>IF('ErP Lot 3 DT-AIO Test Template'!C47="","",'ErP Lot 3 DT-AIO Test Template'!C47)</f>
        <v/>
      </c>
      <c r="G16" s="292"/>
      <c r="H16" s="292" t="str">
        <f>IF('ErP Lot 3 DT-AIO Test Template'!E47="","",'ErP Lot 3 DT-AIO Test Template'!E47)</f>
        <v/>
      </c>
      <c r="I16" s="292"/>
      <c r="J16" s="292"/>
      <c r="K16" s="344"/>
    </row>
    <row r="17" spans="1:11" ht="25.5" customHeight="1">
      <c r="A17" s="44" t="s">
        <v>47</v>
      </c>
      <c r="B17" s="291" t="s">
        <v>52</v>
      </c>
      <c r="C17" s="291"/>
      <c r="D17" s="292">
        <f>IF('ErP Lot 3 DT-AIO Test Template'!B48="","",'ErP Lot 3 DT-AIO Test Template'!B48)</f>
        <v>0</v>
      </c>
      <c r="E17" s="292"/>
      <c r="F17" s="292" t="str">
        <f>IF('ErP Lot 3 DT-AIO Test Template'!C48="","",'ErP Lot 3 DT-AIO Test Template'!C48)</f>
        <v/>
      </c>
      <c r="G17" s="292"/>
      <c r="H17" s="292" t="str">
        <f>IF('ErP Lot 3 DT-AIO Test Template'!E48="","",'ErP Lot 3 DT-AIO Test Template'!E48)</f>
        <v/>
      </c>
      <c r="I17" s="292"/>
      <c r="J17" s="292"/>
      <c r="K17" s="344"/>
    </row>
    <row r="18" spans="1:11" s="58" customFormat="1" ht="18.75" customHeight="1">
      <c r="A18" s="100"/>
      <c r="B18" s="293" t="s">
        <v>115</v>
      </c>
      <c r="C18" s="294"/>
      <c r="D18" s="294"/>
      <c r="E18" s="294"/>
      <c r="F18" s="294"/>
      <c r="G18" s="294"/>
      <c r="H18" s="294"/>
      <c r="I18" s="294"/>
      <c r="J18" s="294"/>
      <c r="K18" s="295"/>
    </row>
    <row r="19" spans="1:11" ht="14.1" customHeight="1">
      <c r="A19" s="299" t="s">
        <v>53</v>
      </c>
      <c r="B19" s="351" t="s">
        <v>111</v>
      </c>
      <c r="C19" s="352"/>
      <c r="D19" s="351" t="s">
        <v>112</v>
      </c>
      <c r="E19" s="352"/>
      <c r="F19" s="351" t="s">
        <v>113</v>
      </c>
      <c r="G19" s="352"/>
      <c r="H19" s="353" t="s">
        <v>114</v>
      </c>
      <c r="I19" s="354"/>
      <c r="J19" s="287"/>
      <c r="K19" s="288"/>
    </row>
    <row r="20" spans="1:11" ht="14.1" customHeight="1">
      <c r="A20" s="300"/>
      <c r="B20" s="355" t="str">
        <f>IF('Product Information'!B32="","",'Product Information'!B32)</f>
        <v>NA</v>
      </c>
      <c r="C20" s="356"/>
      <c r="D20" s="355" t="str">
        <f>IF('Product Information'!C32="","",'Product Information'!C32)</f>
        <v>NA</v>
      </c>
      <c r="E20" s="356"/>
      <c r="F20" s="355" t="str">
        <f>IF('Product Information'!D32="","",'Product Information'!D32)</f>
        <v>NA</v>
      </c>
      <c r="G20" s="356"/>
      <c r="H20" s="355" t="str">
        <f>IF('Product Information'!E32="","",'Product Information'!E32)</f>
        <v>NA</v>
      </c>
      <c r="I20" s="356"/>
      <c r="J20" s="289"/>
      <c r="K20" s="290"/>
    </row>
    <row r="21" spans="1:11" ht="14.1" customHeight="1">
      <c r="A21" s="300"/>
      <c r="B21" s="355" t="str">
        <f>IF('Product Information'!B33="","",'Product Information'!B33)</f>
        <v>NA</v>
      </c>
      <c r="C21" s="356"/>
      <c r="D21" s="355" t="str">
        <f>IF('Product Information'!C33="","",'Product Information'!C33)</f>
        <v>NA</v>
      </c>
      <c r="E21" s="356"/>
      <c r="F21" s="355" t="str">
        <f>IF('Product Information'!D33="","",'Product Information'!D33)</f>
        <v>NA</v>
      </c>
      <c r="G21" s="356"/>
      <c r="H21" s="355" t="str">
        <f>IF('Product Information'!E33="","",'Product Information'!E33)</f>
        <v>NA</v>
      </c>
      <c r="I21" s="356"/>
      <c r="J21" s="289"/>
      <c r="K21" s="290"/>
    </row>
    <row r="22" spans="1:11" s="58" customFormat="1" ht="18.75" customHeight="1">
      <c r="A22" s="101"/>
      <c r="B22" s="293" t="s">
        <v>108</v>
      </c>
      <c r="C22" s="294"/>
      <c r="D22" s="294"/>
      <c r="E22" s="294"/>
      <c r="F22" s="294"/>
      <c r="G22" s="294"/>
      <c r="H22" s="294"/>
      <c r="I22" s="294"/>
      <c r="J22" s="294"/>
      <c r="K22" s="295"/>
    </row>
    <row r="23" spans="1:11" ht="14.1" customHeight="1">
      <c r="A23" s="299" t="s">
        <v>54</v>
      </c>
      <c r="B23" s="348" t="s">
        <v>116</v>
      </c>
      <c r="C23" s="348"/>
      <c r="D23" s="348" t="s">
        <v>117</v>
      </c>
      <c r="E23" s="348"/>
      <c r="F23" s="348" t="s">
        <v>118</v>
      </c>
      <c r="G23" s="348"/>
      <c r="H23" s="349" t="s">
        <v>119</v>
      </c>
      <c r="I23" s="349"/>
      <c r="J23" s="349" t="s">
        <v>120</v>
      </c>
      <c r="K23" s="350"/>
    </row>
    <row r="24" spans="1:11" ht="14.1" customHeight="1">
      <c r="A24" s="300"/>
      <c r="B24" s="345" t="str">
        <f>IF('Product Information'!B35="","",'Product Information'!B35)</f>
        <v>NA</v>
      </c>
      <c r="C24" s="346"/>
      <c r="D24" s="345" t="str">
        <f>IF('Product Information'!C35="","",'Product Information'!C35)</f>
        <v>NA</v>
      </c>
      <c r="E24" s="346"/>
      <c r="F24" s="345" t="str">
        <f>IF('Product Information'!D35="","",'Product Information'!D35)</f>
        <v>NA</v>
      </c>
      <c r="G24" s="346"/>
      <c r="H24" s="345" t="str">
        <f>IF('Product Information'!E35="","",'Product Information'!E35)</f>
        <v>NA</v>
      </c>
      <c r="I24" s="346"/>
      <c r="J24" s="345" t="str">
        <f>IF('Product Information'!F35="","",'Product Information'!F35)</f>
        <v>NA</v>
      </c>
      <c r="K24" s="347"/>
    </row>
    <row r="25" spans="1:11" ht="14.1" customHeight="1">
      <c r="A25" s="300"/>
      <c r="B25" s="345" t="str">
        <f>IF('Product Information'!B36="","",'Product Information'!B36)</f>
        <v>NA</v>
      </c>
      <c r="C25" s="346"/>
      <c r="D25" s="345" t="str">
        <f>IF('Product Information'!C36="","",'Product Information'!C36)</f>
        <v>NA</v>
      </c>
      <c r="E25" s="346"/>
      <c r="F25" s="345" t="str">
        <f>IF('Product Information'!D36="","",'Product Information'!D36)</f>
        <v>NA</v>
      </c>
      <c r="G25" s="346"/>
      <c r="H25" s="345" t="str">
        <f>IF('Product Information'!E36="","",'Product Information'!E36)</f>
        <v>NA</v>
      </c>
      <c r="I25" s="346"/>
      <c r="J25" s="345" t="str">
        <f>IF('Product Information'!F36="","",'Product Information'!F36)</f>
        <v>NA</v>
      </c>
      <c r="K25" s="347"/>
    </row>
    <row r="26" spans="1:11" s="58" customFormat="1" ht="18.75" customHeight="1">
      <c r="A26" s="102"/>
      <c r="B26" s="333" t="s">
        <v>56</v>
      </c>
      <c r="C26" s="333"/>
      <c r="D26" s="333"/>
      <c r="E26" s="333"/>
      <c r="F26" s="333"/>
      <c r="G26" s="333"/>
      <c r="H26" s="333"/>
      <c r="I26" s="333"/>
      <c r="J26" s="333"/>
      <c r="K26" s="334"/>
    </row>
    <row r="27" spans="1:11" ht="14.1" customHeight="1">
      <c r="A27" s="338" t="s">
        <v>55</v>
      </c>
      <c r="B27" s="343" t="s">
        <v>30</v>
      </c>
      <c r="C27" s="343"/>
      <c r="D27" s="343"/>
      <c r="E27" s="343"/>
      <c r="F27" s="343"/>
      <c r="G27" s="292" t="str">
        <f>IF('ErP Lot 3 DT-AIO Test Template'!B21="","",'ErP Lot 3 DT-AIO Test Template'!B21)</f>
        <v>NA</v>
      </c>
      <c r="H27" s="292"/>
      <c r="I27" s="292"/>
      <c r="J27" s="292"/>
      <c r="K27" s="344"/>
    </row>
    <row r="28" spans="1:11" ht="14.1" customHeight="1">
      <c r="A28" s="338"/>
      <c r="B28" s="343" t="s">
        <v>110</v>
      </c>
      <c r="C28" s="343"/>
      <c r="D28" s="343"/>
      <c r="E28" s="343"/>
      <c r="F28" s="343"/>
      <c r="G28" s="292" t="str">
        <f>IF('ErP Lot 3 DT-AIO Test Template'!B22="","",'ErP Lot 3 DT-AIO Test Template'!B22)</f>
        <v>NA</v>
      </c>
      <c r="H28" s="292"/>
      <c r="I28" s="292"/>
      <c r="J28" s="292"/>
      <c r="K28" s="344"/>
    </row>
    <row r="29" spans="1:11" s="58" customFormat="1" ht="18.75" customHeight="1">
      <c r="A29" s="102"/>
      <c r="B29" s="333" t="s">
        <v>57</v>
      </c>
      <c r="C29" s="333"/>
      <c r="D29" s="333"/>
      <c r="E29" s="333"/>
      <c r="F29" s="333"/>
      <c r="G29" s="333"/>
      <c r="H29" s="333"/>
      <c r="I29" s="333"/>
      <c r="J29" s="333"/>
      <c r="K29" s="334"/>
    </row>
    <row r="30" spans="1:11" ht="38.25" customHeight="1">
      <c r="A30" s="44" t="s">
        <v>59</v>
      </c>
      <c r="B30" s="335" t="s">
        <v>58</v>
      </c>
      <c r="C30" s="335"/>
      <c r="D30" s="335"/>
      <c r="E30" s="335"/>
      <c r="F30" s="335"/>
      <c r="G30" s="336" t="s">
        <v>276</v>
      </c>
      <c r="H30" s="336"/>
      <c r="I30" s="336"/>
      <c r="J30" s="336"/>
      <c r="K30" s="337"/>
    </row>
    <row r="31" spans="1:11" s="58" customFormat="1" ht="18.75" customHeight="1">
      <c r="A31" s="102"/>
      <c r="B31" s="333" t="s">
        <v>61</v>
      </c>
      <c r="C31" s="333"/>
      <c r="D31" s="333"/>
      <c r="E31" s="333"/>
      <c r="F31" s="333"/>
      <c r="G31" s="333"/>
      <c r="H31" s="333"/>
      <c r="I31" s="333"/>
      <c r="J31" s="333"/>
      <c r="K31" s="334"/>
    </row>
    <row r="32" spans="1:11" ht="30" customHeight="1">
      <c r="A32" s="338" t="s">
        <v>60</v>
      </c>
      <c r="B32" s="303" t="s">
        <v>62</v>
      </c>
      <c r="C32" s="303"/>
      <c r="D32" s="340" t="s">
        <v>285</v>
      </c>
      <c r="E32" s="341"/>
      <c r="F32" s="341"/>
      <c r="G32" s="341"/>
      <c r="H32" s="341"/>
      <c r="I32" s="341"/>
      <c r="J32" s="341"/>
      <c r="K32" s="342"/>
    </row>
    <row r="33" spans="1:17" ht="30" customHeight="1">
      <c r="A33" s="338"/>
      <c r="B33" s="303" t="s">
        <v>53</v>
      </c>
      <c r="C33" s="303"/>
      <c r="D33" s="322" t="s">
        <v>95</v>
      </c>
      <c r="E33" s="322"/>
      <c r="F33" s="322"/>
      <c r="G33" s="322"/>
      <c r="H33" s="322"/>
      <c r="I33" s="322"/>
      <c r="J33" s="322"/>
      <c r="K33" s="323"/>
    </row>
    <row r="34" spans="1:17" ht="30" customHeight="1">
      <c r="A34" s="338"/>
      <c r="B34" s="303" t="s">
        <v>54</v>
      </c>
      <c r="C34" s="303"/>
      <c r="D34" s="322" t="s">
        <v>96</v>
      </c>
      <c r="E34" s="322"/>
      <c r="F34" s="322"/>
      <c r="G34" s="322"/>
      <c r="H34" s="322"/>
      <c r="I34" s="322"/>
      <c r="J34" s="322"/>
      <c r="K34" s="323"/>
    </row>
    <row r="35" spans="1:17" ht="30" customHeight="1" thickBot="1">
      <c r="A35" s="339"/>
      <c r="B35" s="324" t="s">
        <v>63</v>
      </c>
      <c r="C35" s="324"/>
      <c r="D35" s="325" t="s">
        <v>64</v>
      </c>
      <c r="E35" s="325"/>
      <c r="F35" s="325"/>
      <c r="G35" s="325"/>
      <c r="H35" s="325"/>
      <c r="I35" s="325"/>
      <c r="J35" s="325"/>
      <c r="K35" s="326"/>
    </row>
    <row r="36" spans="1:17" ht="52.5" customHeight="1">
      <c r="A36" s="327" t="s">
        <v>104</v>
      </c>
      <c r="B36" s="328"/>
      <c r="C36" s="328"/>
      <c r="D36" s="328"/>
      <c r="E36" s="328"/>
      <c r="F36" s="328"/>
      <c r="G36" s="328"/>
      <c r="H36" s="328"/>
      <c r="I36" s="328"/>
      <c r="J36" s="328"/>
      <c r="K36" s="329"/>
      <c r="L36" s="13"/>
      <c r="M36" s="13"/>
      <c r="N36" s="13"/>
      <c r="O36" s="13"/>
      <c r="P36" s="13"/>
      <c r="Q36" s="13"/>
    </row>
    <row r="37" spans="1:17" s="3" customFormat="1" ht="18.75" customHeight="1">
      <c r="A37" s="103"/>
      <c r="B37" s="320" t="s">
        <v>65</v>
      </c>
      <c r="C37" s="320"/>
      <c r="D37" s="320"/>
      <c r="E37" s="320"/>
      <c r="F37" s="320"/>
      <c r="G37" s="320"/>
      <c r="H37" s="320"/>
      <c r="I37" s="320"/>
      <c r="J37" s="320"/>
      <c r="K37" s="321"/>
      <c r="L37" s="16"/>
      <c r="M37" s="16"/>
      <c r="N37" s="16"/>
      <c r="O37" s="16"/>
      <c r="P37" s="16"/>
      <c r="Q37" s="16"/>
    </row>
    <row r="38" spans="1:17">
      <c r="A38" s="104" t="s">
        <v>66</v>
      </c>
      <c r="B38" s="330" t="s">
        <v>131</v>
      </c>
      <c r="C38" s="331"/>
      <c r="D38" s="331"/>
      <c r="E38" s="331"/>
      <c r="F38" s="331"/>
      <c r="G38" s="331"/>
      <c r="H38" s="331"/>
      <c r="I38" s="331"/>
      <c r="J38" s="331"/>
      <c r="K38" s="332"/>
      <c r="L38" s="13"/>
      <c r="M38" s="13"/>
      <c r="N38" s="13"/>
      <c r="O38" s="13"/>
      <c r="P38" s="13"/>
      <c r="Q38" s="13"/>
    </row>
    <row r="39" spans="1:17" s="3" customFormat="1" ht="18.75" customHeight="1">
      <c r="A39" s="103"/>
      <c r="B39" s="320" t="s">
        <v>67</v>
      </c>
      <c r="C39" s="320"/>
      <c r="D39" s="320"/>
      <c r="E39" s="320"/>
      <c r="F39" s="320"/>
      <c r="G39" s="320"/>
      <c r="H39" s="320"/>
      <c r="I39" s="320"/>
      <c r="J39" s="320"/>
      <c r="K39" s="321"/>
      <c r="L39" s="16"/>
      <c r="M39" s="16"/>
      <c r="N39" s="16"/>
      <c r="O39" s="16"/>
      <c r="P39" s="16"/>
      <c r="Q39" s="16"/>
    </row>
    <row r="40" spans="1:17" ht="57.75" customHeight="1">
      <c r="A40" s="44" t="s">
        <v>68</v>
      </c>
      <c r="B40" s="322" t="s">
        <v>132</v>
      </c>
      <c r="C40" s="322"/>
      <c r="D40" s="322"/>
      <c r="E40" s="322"/>
      <c r="F40" s="322"/>
      <c r="G40" s="322"/>
      <c r="H40" s="322"/>
      <c r="I40" s="322"/>
      <c r="J40" s="322"/>
      <c r="K40" s="323"/>
      <c r="L40" s="13"/>
      <c r="M40" s="13"/>
      <c r="N40" s="13"/>
      <c r="O40" s="13"/>
      <c r="P40" s="13"/>
      <c r="Q40" s="13"/>
    </row>
    <row r="41" spans="1:17" ht="27" customHeight="1">
      <c r="A41" s="105"/>
      <c r="B41" s="293" t="s">
        <v>71</v>
      </c>
      <c r="C41" s="294"/>
      <c r="D41" s="294"/>
      <c r="E41" s="294"/>
      <c r="F41" s="294"/>
      <c r="G41" s="294"/>
      <c r="H41" s="294"/>
      <c r="I41" s="294"/>
      <c r="J41" s="294"/>
      <c r="K41" s="295"/>
      <c r="L41" s="13"/>
      <c r="M41" s="13"/>
      <c r="N41" s="13"/>
      <c r="O41" s="13"/>
      <c r="P41" s="13"/>
      <c r="Q41" s="13"/>
    </row>
    <row r="42" spans="1:17" ht="25.5" customHeight="1">
      <c r="A42" s="44" t="s">
        <v>70</v>
      </c>
      <c r="B42" s="322" t="s">
        <v>69</v>
      </c>
      <c r="C42" s="322"/>
      <c r="D42" s="322"/>
      <c r="E42" s="322"/>
      <c r="F42" s="322"/>
      <c r="G42" s="322"/>
      <c r="H42" s="322"/>
      <c r="I42" s="322"/>
      <c r="J42" s="322"/>
      <c r="K42" s="323"/>
      <c r="L42" s="13"/>
      <c r="M42" s="13"/>
      <c r="N42" s="13"/>
      <c r="O42" s="13"/>
      <c r="P42" s="13"/>
      <c r="Q42" s="13"/>
    </row>
    <row r="43" spans="1:17" s="3" customFormat="1" ht="45.75" customHeight="1">
      <c r="A43" s="105"/>
      <c r="B43" s="293" t="s">
        <v>72</v>
      </c>
      <c r="C43" s="294"/>
      <c r="D43" s="294"/>
      <c r="E43" s="294"/>
      <c r="F43" s="294"/>
      <c r="G43" s="294"/>
      <c r="H43" s="294"/>
      <c r="I43" s="294"/>
      <c r="J43" s="294"/>
      <c r="K43" s="295"/>
      <c r="L43" s="16"/>
      <c r="M43" s="16"/>
      <c r="N43" s="16"/>
      <c r="O43" s="16"/>
      <c r="P43" s="16"/>
      <c r="Q43" s="16"/>
    </row>
    <row r="44" spans="1:17">
      <c r="A44" s="44" t="s">
        <v>73</v>
      </c>
      <c r="B44" s="318" t="s">
        <v>74</v>
      </c>
      <c r="C44" s="318"/>
      <c r="D44" s="318"/>
      <c r="E44" s="318"/>
      <c r="F44" s="318"/>
      <c r="G44" s="318"/>
      <c r="H44" s="318"/>
      <c r="I44" s="318"/>
      <c r="J44" s="318"/>
      <c r="K44" s="319"/>
      <c r="L44" s="13"/>
      <c r="M44" s="13"/>
      <c r="N44" s="13"/>
      <c r="O44" s="13"/>
      <c r="P44" s="13"/>
      <c r="Q44" s="13"/>
    </row>
    <row r="45" spans="1:17" ht="25.5" customHeight="1">
      <c r="A45" s="106"/>
      <c r="B45" s="316" t="s">
        <v>75</v>
      </c>
      <c r="C45" s="316"/>
      <c r="D45" s="316"/>
      <c r="E45" s="316"/>
      <c r="F45" s="316"/>
      <c r="G45" s="316"/>
      <c r="H45" s="316"/>
      <c r="I45" s="316"/>
      <c r="J45" s="316"/>
      <c r="K45" s="317"/>
      <c r="L45" s="13"/>
      <c r="M45" s="13"/>
      <c r="N45" s="13"/>
      <c r="O45" s="13"/>
      <c r="P45" s="13"/>
      <c r="Q45" s="13"/>
    </row>
    <row r="46" spans="1:17">
      <c r="A46" s="44" t="s">
        <v>76</v>
      </c>
      <c r="B46" s="318" t="s">
        <v>74</v>
      </c>
      <c r="C46" s="318"/>
      <c r="D46" s="318"/>
      <c r="E46" s="318"/>
      <c r="F46" s="318"/>
      <c r="G46" s="318"/>
      <c r="H46" s="318"/>
      <c r="I46" s="318"/>
      <c r="J46" s="318"/>
      <c r="K46" s="319"/>
      <c r="L46" s="13"/>
      <c r="M46" s="13"/>
      <c r="N46" s="13"/>
      <c r="O46" s="13"/>
      <c r="P46" s="13"/>
      <c r="Q46" s="13"/>
    </row>
    <row r="47" spans="1:17" s="3" customFormat="1" ht="18.75" customHeight="1">
      <c r="A47" s="105"/>
      <c r="B47" s="293" t="s">
        <v>77</v>
      </c>
      <c r="C47" s="294"/>
      <c r="D47" s="294"/>
      <c r="E47" s="294"/>
      <c r="F47" s="294"/>
      <c r="G47" s="294"/>
      <c r="H47" s="294"/>
      <c r="I47" s="294"/>
      <c r="J47" s="294"/>
      <c r="K47" s="295"/>
      <c r="L47" s="16"/>
      <c r="M47" s="16"/>
      <c r="N47" s="16"/>
      <c r="O47" s="16"/>
      <c r="P47" s="16"/>
      <c r="Q47" s="16"/>
    </row>
    <row r="48" spans="1:17">
      <c r="A48" s="44" t="s">
        <v>78</v>
      </c>
      <c r="B48" s="318" t="s">
        <v>79</v>
      </c>
      <c r="C48" s="318"/>
      <c r="D48" s="318"/>
      <c r="E48" s="318"/>
      <c r="F48" s="318"/>
      <c r="G48" s="318"/>
      <c r="H48" s="318"/>
      <c r="I48" s="318"/>
      <c r="J48" s="318"/>
      <c r="K48" s="319"/>
      <c r="L48" s="13"/>
      <c r="M48" s="13"/>
      <c r="N48" s="13"/>
      <c r="O48" s="13"/>
      <c r="P48" s="13"/>
      <c r="Q48" s="13"/>
    </row>
    <row r="49" spans="1:17" s="3" customFormat="1" ht="18.75" customHeight="1">
      <c r="A49" s="103"/>
      <c r="B49" s="293" t="s">
        <v>80</v>
      </c>
      <c r="C49" s="294"/>
      <c r="D49" s="294"/>
      <c r="E49" s="294"/>
      <c r="F49" s="294"/>
      <c r="G49" s="294"/>
      <c r="H49" s="294"/>
      <c r="I49" s="294"/>
      <c r="J49" s="294"/>
      <c r="K49" s="295"/>
      <c r="L49" s="16"/>
      <c r="M49" s="16"/>
      <c r="N49" s="16"/>
      <c r="O49" s="16"/>
      <c r="P49" s="16"/>
      <c r="Q49" s="16"/>
    </row>
    <row r="50" spans="1:17" ht="69" customHeight="1">
      <c r="A50" s="44" t="s">
        <v>81</v>
      </c>
      <c r="B50" s="308" t="s">
        <v>82</v>
      </c>
      <c r="C50" s="308"/>
      <c r="D50" s="308"/>
      <c r="E50" s="308"/>
      <c r="F50" s="308"/>
      <c r="G50" s="308"/>
      <c r="H50" s="308"/>
      <c r="I50" s="308"/>
      <c r="J50" s="308"/>
      <c r="K50" s="309"/>
      <c r="L50" s="13"/>
      <c r="M50" s="13"/>
      <c r="N50" s="13"/>
      <c r="O50" s="13"/>
      <c r="P50" s="13"/>
      <c r="Q50" s="13"/>
    </row>
    <row r="51" spans="1:17" s="40" customFormat="1" ht="18.75" customHeight="1">
      <c r="A51" s="103"/>
      <c r="B51" s="293" t="s">
        <v>83</v>
      </c>
      <c r="C51" s="294"/>
      <c r="D51" s="294"/>
      <c r="E51" s="294"/>
      <c r="F51" s="294"/>
      <c r="G51" s="294"/>
      <c r="H51" s="294"/>
      <c r="I51" s="294"/>
      <c r="J51" s="294"/>
      <c r="K51" s="295"/>
      <c r="L51" s="59"/>
      <c r="M51" s="59"/>
      <c r="N51" s="59"/>
      <c r="O51" s="59"/>
      <c r="P51" s="59"/>
      <c r="Q51" s="59"/>
    </row>
    <row r="52" spans="1:17" s="40" customFormat="1" ht="18.75" customHeight="1">
      <c r="A52" s="44" t="s">
        <v>84</v>
      </c>
      <c r="B52" s="308" t="s">
        <v>85</v>
      </c>
      <c r="C52" s="308"/>
      <c r="D52" s="308"/>
      <c r="E52" s="308"/>
      <c r="F52" s="308"/>
      <c r="G52" s="308"/>
      <c r="H52" s="308"/>
      <c r="I52" s="308"/>
      <c r="J52" s="308"/>
      <c r="K52" s="309"/>
      <c r="L52" s="59"/>
      <c r="M52" s="59"/>
      <c r="N52" s="59"/>
      <c r="O52" s="59"/>
      <c r="P52" s="59"/>
      <c r="Q52" s="59"/>
    </row>
    <row r="53" spans="1:17" s="40" customFormat="1" ht="18.75" customHeight="1">
      <c r="A53" s="103"/>
      <c r="B53" s="293" t="s">
        <v>86</v>
      </c>
      <c r="C53" s="294"/>
      <c r="D53" s="294"/>
      <c r="E53" s="294"/>
      <c r="F53" s="294"/>
      <c r="G53" s="294"/>
      <c r="H53" s="294"/>
      <c r="I53" s="294"/>
      <c r="J53" s="294"/>
      <c r="K53" s="295"/>
      <c r="L53" s="59"/>
      <c r="M53" s="59"/>
      <c r="N53" s="59"/>
      <c r="O53" s="59"/>
      <c r="P53" s="59"/>
      <c r="Q53" s="59"/>
    </row>
    <row r="54" spans="1:17" ht="22.5" customHeight="1">
      <c r="A54" s="299" t="s">
        <v>87</v>
      </c>
      <c r="B54" s="311" t="s">
        <v>89</v>
      </c>
      <c r="C54" s="312"/>
      <c r="D54" s="312"/>
      <c r="E54" s="312"/>
      <c r="F54" s="312"/>
      <c r="G54" s="312"/>
      <c r="H54" s="312"/>
      <c r="I54" s="312"/>
      <c r="J54" s="312"/>
      <c r="K54" s="313"/>
      <c r="L54" s="13"/>
      <c r="M54" s="13"/>
      <c r="N54" s="13"/>
      <c r="O54" s="13"/>
      <c r="P54" s="13"/>
      <c r="Q54" s="13"/>
    </row>
    <row r="55" spans="1:17" ht="23.25" customHeight="1">
      <c r="A55" s="310"/>
      <c r="B55" s="314" t="str">
        <f>IF('Product Information'!B13="","",'Product Information'!B13)</f>
        <v>NA</v>
      </c>
      <c r="C55" s="314"/>
      <c r="D55" s="314"/>
      <c r="E55" s="314"/>
      <c r="F55" s="314"/>
      <c r="G55" s="314"/>
      <c r="H55" s="314"/>
      <c r="I55" s="314"/>
      <c r="J55" s="314"/>
      <c r="K55" s="315"/>
      <c r="L55" s="13"/>
      <c r="M55" s="13"/>
      <c r="N55" s="13"/>
      <c r="O55" s="13"/>
      <c r="P55" s="13"/>
      <c r="Q55" s="13"/>
    </row>
    <row r="56" spans="1:17" ht="69.75" customHeight="1">
      <c r="A56" s="103"/>
      <c r="B56" s="296" t="s">
        <v>88</v>
      </c>
      <c r="C56" s="297"/>
      <c r="D56" s="297"/>
      <c r="E56" s="297"/>
      <c r="F56" s="297"/>
      <c r="G56" s="297"/>
      <c r="H56" s="297"/>
      <c r="I56" s="297"/>
      <c r="J56" s="297"/>
      <c r="K56" s="298"/>
      <c r="L56" s="13"/>
      <c r="M56" s="13"/>
      <c r="N56" s="13"/>
      <c r="O56" s="13"/>
      <c r="P56" s="13"/>
      <c r="Q56" s="13"/>
    </row>
    <row r="57" spans="1:17" ht="18.75" customHeight="1">
      <c r="A57" s="299" t="s">
        <v>94</v>
      </c>
      <c r="B57" s="302" t="s">
        <v>90</v>
      </c>
      <c r="C57" s="302"/>
      <c r="D57" s="302"/>
      <c r="E57" s="302"/>
      <c r="F57" s="303" t="s">
        <v>92</v>
      </c>
      <c r="G57" s="303"/>
      <c r="H57" s="303"/>
      <c r="I57" s="303"/>
      <c r="J57" s="303"/>
      <c r="K57" s="304"/>
      <c r="L57" s="13"/>
      <c r="M57" s="13"/>
      <c r="N57" s="13"/>
      <c r="O57" s="13"/>
      <c r="P57" s="13"/>
      <c r="Q57" s="13"/>
    </row>
    <row r="58" spans="1:17" ht="18.75" customHeight="1">
      <c r="A58" s="300"/>
      <c r="B58" s="302" t="s">
        <v>91</v>
      </c>
      <c r="C58" s="302"/>
      <c r="D58" s="302"/>
      <c r="E58" s="302"/>
      <c r="F58" s="303" t="s">
        <v>93</v>
      </c>
      <c r="G58" s="303"/>
      <c r="H58" s="303"/>
      <c r="I58" s="303"/>
      <c r="J58" s="303"/>
      <c r="K58" s="304"/>
      <c r="L58" s="13"/>
      <c r="M58" s="13"/>
      <c r="N58" s="13"/>
      <c r="O58" s="13"/>
      <c r="P58" s="13"/>
      <c r="Q58" s="13"/>
    </row>
    <row r="59" spans="1:17" ht="118.5" customHeight="1" thickBot="1">
      <c r="A59" s="301"/>
      <c r="B59" s="305" t="s">
        <v>130</v>
      </c>
      <c r="C59" s="306"/>
      <c r="D59" s="306"/>
      <c r="E59" s="306"/>
      <c r="F59" s="306"/>
      <c r="G59" s="306"/>
      <c r="H59" s="306"/>
      <c r="I59" s="306"/>
      <c r="J59" s="306"/>
      <c r="K59" s="307"/>
      <c r="L59" s="13"/>
      <c r="M59" s="13"/>
      <c r="N59" s="13"/>
      <c r="O59" s="13"/>
      <c r="P59" s="13"/>
      <c r="Q59" s="13"/>
    </row>
  </sheetData>
  <sheetProtection formatCells="0" selectLockedCells="1"/>
  <mergeCells count="129">
    <mergeCell ref="B8:C8"/>
    <mergeCell ref="D8:K8"/>
    <mergeCell ref="B9:C9"/>
    <mergeCell ref="D9:K9"/>
    <mergeCell ref="A1:K1"/>
    <mergeCell ref="F2:H2"/>
    <mergeCell ref="I2:K2"/>
    <mergeCell ref="A4:A5"/>
    <mergeCell ref="B4:C4"/>
    <mergeCell ref="B5:C5"/>
    <mergeCell ref="D5:E5"/>
    <mergeCell ref="F5:G5"/>
    <mergeCell ref="H5:I5"/>
    <mergeCell ref="A6:A7"/>
    <mergeCell ref="B6:C6"/>
    <mergeCell ref="D6:K6"/>
    <mergeCell ref="B7:C7"/>
    <mergeCell ref="D7:K7"/>
    <mergeCell ref="D4:I4"/>
    <mergeCell ref="J4:K5"/>
    <mergeCell ref="B13:C13"/>
    <mergeCell ref="D13:E13"/>
    <mergeCell ref="F13:G13"/>
    <mergeCell ref="H13:I13"/>
    <mergeCell ref="B14:C14"/>
    <mergeCell ref="D14:E14"/>
    <mergeCell ref="F14:G14"/>
    <mergeCell ref="H14:I14"/>
    <mergeCell ref="J10:K10"/>
    <mergeCell ref="J11:K11"/>
    <mergeCell ref="B11:F11"/>
    <mergeCell ref="B12:C12"/>
    <mergeCell ref="D12:E12"/>
    <mergeCell ref="F12:G12"/>
    <mergeCell ref="H12:I12"/>
    <mergeCell ref="B10:F10"/>
    <mergeCell ref="J12:K12"/>
    <mergeCell ref="J13:K17"/>
    <mergeCell ref="A19:A21"/>
    <mergeCell ref="B19:C19"/>
    <mergeCell ref="D19:E19"/>
    <mergeCell ref="F19:G19"/>
    <mergeCell ref="H19:I19"/>
    <mergeCell ref="B20:C20"/>
    <mergeCell ref="D20:E20"/>
    <mergeCell ref="F20:G20"/>
    <mergeCell ref="H20:I20"/>
    <mergeCell ref="B21:C21"/>
    <mergeCell ref="D21:E21"/>
    <mergeCell ref="F21:G21"/>
    <mergeCell ref="H21:I21"/>
    <mergeCell ref="B26:K26"/>
    <mergeCell ref="A27:A28"/>
    <mergeCell ref="B27:F27"/>
    <mergeCell ref="G27:K27"/>
    <mergeCell ref="B28:F28"/>
    <mergeCell ref="G28:K28"/>
    <mergeCell ref="B22:K22"/>
    <mergeCell ref="A23:A25"/>
    <mergeCell ref="B25:C25"/>
    <mergeCell ref="D25:E25"/>
    <mergeCell ref="F25:G25"/>
    <mergeCell ref="H25:I25"/>
    <mergeCell ref="J25:K25"/>
    <mergeCell ref="B23:C23"/>
    <mergeCell ref="D23:E23"/>
    <mergeCell ref="F23:G23"/>
    <mergeCell ref="H23:I23"/>
    <mergeCell ref="J23:K23"/>
    <mergeCell ref="B24:C24"/>
    <mergeCell ref="D24:E24"/>
    <mergeCell ref="F24:G24"/>
    <mergeCell ref="H24:I24"/>
    <mergeCell ref="J24:K24"/>
    <mergeCell ref="D34:K34"/>
    <mergeCell ref="B35:C35"/>
    <mergeCell ref="D35:K35"/>
    <mergeCell ref="A36:K36"/>
    <mergeCell ref="B37:K37"/>
    <mergeCell ref="B38:K38"/>
    <mergeCell ref="B29:K29"/>
    <mergeCell ref="B30:F30"/>
    <mergeCell ref="G30:K30"/>
    <mergeCell ref="B31:K31"/>
    <mergeCell ref="A32:A35"/>
    <mergeCell ref="B32:C32"/>
    <mergeCell ref="D32:K32"/>
    <mergeCell ref="B33:C33"/>
    <mergeCell ref="D33:K33"/>
    <mergeCell ref="B34:C34"/>
    <mergeCell ref="B45:K45"/>
    <mergeCell ref="B46:K46"/>
    <mergeCell ref="B47:K47"/>
    <mergeCell ref="B48:K48"/>
    <mergeCell ref="B49:K49"/>
    <mergeCell ref="B50:K50"/>
    <mergeCell ref="B39:K39"/>
    <mergeCell ref="B40:K40"/>
    <mergeCell ref="B41:K41"/>
    <mergeCell ref="B42:K42"/>
    <mergeCell ref="B43:K43"/>
    <mergeCell ref="B44:K44"/>
    <mergeCell ref="B56:K56"/>
    <mergeCell ref="A57:A59"/>
    <mergeCell ref="B57:E57"/>
    <mergeCell ref="F57:K57"/>
    <mergeCell ref="B58:E58"/>
    <mergeCell ref="F58:K58"/>
    <mergeCell ref="B59:K59"/>
    <mergeCell ref="B51:K51"/>
    <mergeCell ref="B52:K52"/>
    <mergeCell ref="B53:K53"/>
    <mergeCell ref="A54:A55"/>
    <mergeCell ref="B54:K54"/>
    <mergeCell ref="B55:K55"/>
    <mergeCell ref="J19:K21"/>
    <mergeCell ref="B17:C17"/>
    <mergeCell ref="D17:E17"/>
    <mergeCell ref="F17:G17"/>
    <mergeCell ref="H17:I17"/>
    <mergeCell ref="B18:K18"/>
    <mergeCell ref="B15:C15"/>
    <mergeCell ref="D15:E15"/>
    <mergeCell ref="F15:G15"/>
    <mergeCell ref="H15:I15"/>
    <mergeCell ref="B16:C16"/>
    <mergeCell ref="D16:E16"/>
    <mergeCell ref="F16:G16"/>
    <mergeCell ref="H16:I16"/>
  </mergeCells>
  <phoneticPr fontId="3" type="noConversion"/>
  <conditionalFormatting sqref="I2:K2">
    <cfRule type="containsText" dxfId="304" priority="33" operator="containsText" text="YYYY\MM\DD">
      <formula>NOT(ISERROR(SEARCH("YYYY\MM\DD",I2)))</formula>
    </cfRule>
  </conditionalFormatting>
  <conditionalFormatting sqref="D4:I4">
    <cfRule type="containsText" dxfId="303" priority="32" operator="containsText" text="Select">
      <formula>NOT(ISERROR(SEARCH("Select",D4)))</formula>
    </cfRule>
  </conditionalFormatting>
  <conditionalFormatting sqref="D8:K8">
    <cfRule type="containsText" dxfId="302" priority="31" operator="containsText" text="XXXXX">
      <formula>NOT(ISERROR(SEARCH("XXXXX",D8)))</formula>
    </cfRule>
  </conditionalFormatting>
  <conditionalFormatting sqref="D5:I5">
    <cfRule type="containsBlanks" dxfId="301" priority="30">
      <formula>LEN(TRIM(D5))=0</formula>
    </cfRule>
  </conditionalFormatting>
  <conditionalFormatting sqref="D6:K6">
    <cfRule type="containsBlanks" dxfId="300" priority="29">
      <formula>LEN(TRIM(D6))=0</formula>
    </cfRule>
  </conditionalFormatting>
  <conditionalFormatting sqref="G10:I10">
    <cfRule type="containsBlanks" dxfId="299" priority="28">
      <formula>LEN(TRIM(G10))=0</formula>
    </cfRule>
  </conditionalFormatting>
  <conditionalFormatting sqref="D9:K9">
    <cfRule type="containsBlanks" dxfId="298" priority="27">
      <formula>LEN(TRIM(D9))=0</formula>
    </cfRule>
  </conditionalFormatting>
  <conditionalFormatting sqref="D12:I12">
    <cfRule type="containsBlanks" dxfId="297" priority="22">
      <formula>LEN(TRIM(D12))=0</formula>
    </cfRule>
  </conditionalFormatting>
  <conditionalFormatting sqref="D13:I13">
    <cfRule type="containsBlanks" dxfId="296" priority="34">
      <formula>LEN(TRIM(D13))=0</formula>
    </cfRule>
  </conditionalFormatting>
  <conditionalFormatting sqref="D14:I14">
    <cfRule type="containsBlanks" dxfId="295" priority="20">
      <formula>LEN(TRIM(D14))=0</formula>
    </cfRule>
  </conditionalFormatting>
  <conditionalFormatting sqref="D15:I15">
    <cfRule type="containsBlanks" dxfId="294" priority="19">
      <formula>LEN(TRIM(D15))=0</formula>
    </cfRule>
  </conditionalFormatting>
  <conditionalFormatting sqref="D16:I16">
    <cfRule type="containsBlanks" dxfId="293" priority="18">
      <formula>LEN(TRIM(D16))=0</formula>
    </cfRule>
  </conditionalFormatting>
  <conditionalFormatting sqref="D17:I17">
    <cfRule type="containsBlanks" dxfId="292" priority="17">
      <formula>LEN(TRIM(D17))=0</formula>
    </cfRule>
  </conditionalFormatting>
  <conditionalFormatting sqref="B20:I21">
    <cfRule type="containsBlanks" dxfId="291" priority="16">
      <formula>LEN(TRIM(B20))=0</formula>
    </cfRule>
    <cfRule type="containsText" dxfId="290" priority="9" operator="containsText" text="N/A">
      <formula>NOT(ISERROR(SEARCH("N/A",B20)))</formula>
    </cfRule>
    <cfRule type="containsText" dxfId="289" priority="8" operator="containsText" text="N.A.">
      <formula>NOT(ISERROR(SEARCH("N.A.",B20)))</formula>
    </cfRule>
    <cfRule type="containsText" dxfId="288" priority="7" operator="containsText" text="n.a.">
      <formula>NOT(ISERROR(SEARCH("n.a.",B20)))</formula>
    </cfRule>
  </conditionalFormatting>
  <conditionalFormatting sqref="B24:K25">
    <cfRule type="containsBlanks" dxfId="287" priority="15">
      <formula>LEN(TRIM(B24))=0</formula>
    </cfRule>
    <cfRule type="containsText" dxfId="286" priority="6" operator="containsText" text="N/A">
      <formula>NOT(ISERROR(SEARCH("N/A",B24)))</formula>
    </cfRule>
    <cfRule type="containsText" dxfId="285" priority="5" operator="containsText" text="N.A.">
      <formula>NOT(ISERROR(SEARCH("N.A.",B24)))</formula>
    </cfRule>
    <cfRule type="containsText" dxfId="284" priority="4" operator="containsText" text="n.a.">
      <formula>NOT(ISERROR(SEARCH("n.a.",B24)))</formula>
    </cfRule>
  </conditionalFormatting>
  <conditionalFormatting sqref="G27:K28">
    <cfRule type="containsBlanks" dxfId="283" priority="14">
      <formula>LEN(TRIM(G27))=0</formula>
    </cfRule>
  </conditionalFormatting>
  <conditionalFormatting sqref="B55:K55">
    <cfRule type="containsBlanks" dxfId="282" priority="13">
      <formula>LEN(TRIM(B55))=0</formula>
    </cfRule>
    <cfRule type="containsText" dxfId="281" priority="3" operator="containsText" text="N/A">
      <formula>NOT(ISERROR(SEARCH("N/A",B55)))</formula>
    </cfRule>
    <cfRule type="containsText" dxfId="280" priority="2" operator="containsText" text="N.A.">
      <formula>NOT(ISERROR(SEARCH("N.A.",B55)))</formula>
    </cfRule>
    <cfRule type="containsText" dxfId="279" priority="1" operator="containsText" text="n.a.">
      <formula>NOT(ISERROR(SEARCH("n.a.",B55)))</formula>
    </cfRule>
  </conditionalFormatting>
  <conditionalFormatting sqref="G11">
    <cfRule type="containsBlanks" dxfId="278" priority="12">
      <formula>LEN(TRIM(G11))=0</formula>
    </cfRule>
  </conditionalFormatting>
  <conditionalFormatting sqref="H11">
    <cfRule type="containsBlanks" dxfId="277" priority="11">
      <formula>LEN(TRIM(H11))=0</formula>
    </cfRule>
  </conditionalFormatting>
  <conditionalFormatting sqref="I11">
    <cfRule type="containsBlanks" dxfId="276" priority="10">
      <formula>LEN(TRIM(I11))=0</formula>
    </cfRule>
  </conditionalFormatting>
  <pageMargins left="0.25" right="0.25" top="0.75" bottom="0.75" header="0.3" footer="0.3"/>
  <pageSetup paperSize="9" orientation="portrait" r:id="rId1"/>
  <ignoredErrors>
    <ignoredError sqref="D8:K8 E17 E13 D4 E5 E6:K6 E7:K7 E9:K9 G5 I5 E14 G14 I14 E15 G15 I15 E16 G16 I16 G17 I17" unlockedFormula="1"/>
    <ignoredError sqref="H10"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1</vt:i4>
      </vt:variant>
    </vt:vector>
  </HeadingPairs>
  <TitlesOfParts>
    <vt:vector size="8" baseType="lpstr">
      <vt:lpstr>Cover Page</vt:lpstr>
      <vt:lpstr>Revision History</vt:lpstr>
      <vt:lpstr>General Information</vt:lpstr>
      <vt:lpstr>Product Information</vt:lpstr>
      <vt:lpstr>Test Description</vt:lpstr>
      <vt:lpstr>ErP Lot 3 DT-AIO Test Template</vt:lpstr>
      <vt:lpstr>ErP Lot 3 DT-AIO Declaration</vt:lpstr>
      <vt:lpstr>'Product Information'!Print_Area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rannylo(羅義航)</dc:creator>
  <cp:lastModifiedBy>Windows 使用者</cp:lastModifiedBy>
  <cp:lastPrinted>2015-09-18T03:41:53Z</cp:lastPrinted>
  <dcterms:created xsi:type="dcterms:W3CDTF">1996-10-14T23:33:28Z</dcterms:created>
  <dcterms:modified xsi:type="dcterms:W3CDTF">2017-07-05T06:57:36Z</dcterms:modified>
</cp:coreProperties>
</file>